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IZWAN\Downloads\"/>
    </mc:Choice>
  </mc:AlternateContent>
  <xr:revisionPtr revIDLastSave="0" documentId="13_ncr:1_{DCD9E232-7987-403D-AD53-742E41A582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keoff Breakdown" sheetId="1" r:id="rId1"/>
    <sheet name="LABOR SHEET" sheetId="6" r:id="rId2"/>
  </sheets>
  <definedNames>
    <definedName name="_xlnm._FilterDatabase" localSheetId="0" hidden="1">'Takeoff Breakdown'!$A$7:$AJ$170</definedName>
    <definedName name="_xlnm.Print_Area" localSheetId="0">'Takeoff Breakdown'!$A$7:$Q$176</definedName>
    <definedName name="_xlnm.Print_Titles" localSheetId="0">'Takeoff Breakdown'!$1:$7</definedName>
  </definedNames>
  <calcPr calcId="181029"/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31" i="1"/>
  <c r="A32" i="1"/>
  <c r="A33" i="1"/>
  <c r="A34" i="1"/>
  <c r="A35" i="1"/>
  <c r="A37" i="1"/>
  <c r="A38" i="1"/>
  <c r="A39" i="1"/>
  <c r="A40" i="1"/>
  <c r="A41" i="1"/>
  <c r="A42" i="1"/>
  <c r="A44" i="1"/>
  <c r="A46" i="1"/>
  <c r="A51" i="1"/>
  <c r="A53" i="1"/>
  <c r="A61" i="1"/>
  <c r="A67" i="1"/>
  <c r="A74" i="1"/>
  <c r="A76" i="1"/>
  <c r="A80" i="1"/>
  <c r="A85" i="1"/>
  <c r="A87" i="1"/>
  <c r="A89" i="1"/>
  <c r="A90" i="1"/>
  <c r="A94" i="1"/>
  <c r="A97" i="1"/>
  <c r="A100" i="1"/>
  <c r="A106" i="1"/>
  <c r="A107" i="1"/>
  <c r="A108" i="1"/>
  <c r="A109" i="1"/>
  <c r="A110" i="1"/>
  <c r="A120" i="1"/>
  <c r="A124" i="1"/>
  <c r="A129" i="1"/>
  <c r="A147" i="1"/>
  <c r="A152" i="1"/>
  <c r="A155" i="1"/>
  <c r="A163" i="1"/>
  <c r="L112" i="1"/>
  <c r="P112" i="1"/>
  <c r="L113" i="1"/>
  <c r="P113" i="1"/>
  <c r="L114" i="1"/>
  <c r="P114" i="1"/>
  <c r="L115" i="1"/>
  <c r="P115" i="1"/>
  <c r="L116" i="1"/>
  <c r="P116" i="1"/>
  <c r="L117" i="1"/>
  <c r="P117" i="1"/>
  <c r="L118" i="1"/>
  <c r="P118" i="1"/>
  <c r="L119" i="1"/>
  <c r="P119" i="1"/>
  <c r="L121" i="1"/>
  <c r="P121" i="1"/>
  <c r="L122" i="1"/>
  <c r="P122" i="1"/>
  <c r="L123" i="1"/>
  <c r="P123" i="1"/>
  <c r="L125" i="1"/>
  <c r="P125" i="1"/>
  <c r="L126" i="1"/>
  <c r="P126" i="1"/>
  <c r="L127" i="1"/>
  <c r="P127" i="1"/>
  <c r="L128" i="1"/>
  <c r="P128" i="1"/>
  <c r="L130" i="1"/>
  <c r="P130" i="1"/>
  <c r="L131" i="1"/>
  <c r="P131" i="1"/>
  <c r="L132" i="1"/>
  <c r="P132" i="1"/>
  <c r="L133" i="1"/>
  <c r="P133" i="1"/>
  <c r="L134" i="1"/>
  <c r="P134" i="1"/>
  <c r="L135" i="1"/>
  <c r="P135" i="1"/>
  <c r="L136" i="1"/>
  <c r="P136" i="1"/>
  <c r="L137" i="1"/>
  <c r="P137" i="1"/>
  <c r="L138" i="1"/>
  <c r="P138" i="1"/>
  <c r="L139" i="1"/>
  <c r="P139" i="1"/>
  <c r="L140" i="1"/>
  <c r="P140" i="1"/>
  <c r="L141" i="1"/>
  <c r="P141" i="1"/>
  <c r="L142" i="1"/>
  <c r="P142" i="1"/>
  <c r="L143" i="1"/>
  <c r="P143" i="1"/>
  <c r="L144" i="1"/>
  <c r="P144" i="1"/>
  <c r="L145" i="1"/>
  <c r="P145" i="1"/>
  <c r="L146" i="1"/>
  <c r="P146" i="1"/>
  <c r="L148" i="1"/>
  <c r="P148" i="1"/>
  <c r="L149" i="1"/>
  <c r="P149" i="1"/>
  <c r="L150" i="1"/>
  <c r="P150" i="1"/>
  <c r="L151" i="1"/>
  <c r="P151" i="1"/>
  <c r="L153" i="1"/>
  <c r="P153" i="1"/>
  <c r="L154" i="1"/>
  <c r="P154" i="1"/>
  <c r="L156" i="1"/>
  <c r="P156" i="1"/>
  <c r="L157" i="1"/>
  <c r="P157" i="1"/>
  <c r="L158" i="1"/>
  <c r="P158" i="1"/>
  <c r="L159" i="1"/>
  <c r="P159" i="1"/>
  <c r="L160" i="1"/>
  <c r="P160" i="1"/>
  <c r="L161" i="1"/>
  <c r="P161" i="1"/>
  <c r="L162" i="1"/>
  <c r="P162" i="1"/>
  <c r="L164" i="1"/>
  <c r="P164" i="1"/>
  <c r="L165" i="1"/>
  <c r="P165" i="1"/>
  <c r="L166" i="1"/>
  <c r="P166" i="1"/>
  <c r="G112" i="1"/>
  <c r="J112" i="1" s="1"/>
  <c r="M112" i="1" s="1"/>
  <c r="G113" i="1"/>
  <c r="J113" i="1" s="1"/>
  <c r="M113" i="1" s="1"/>
  <c r="G114" i="1"/>
  <c r="J114" i="1" s="1"/>
  <c r="M114" i="1" s="1"/>
  <c r="G115" i="1"/>
  <c r="J115" i="1" s="1"/>
  <c r="M115" i="1" s="1"/>
  <c r="G116" i="1"/>
  <c r="J116" i="1" s="1"/>
  <c r="M116" i="1" s="1"/>
  <c r="G117" i="1"/>
  <c r="J117" i="1" s="1"/>
  <c r="M117" i="1" s="1"/>
  <c r="G118" i="1"/>
  <c r="J118" i="1" s="1"/>
  <c r="M118" i="1" s="1"/>
  <c r="G119" i="1"/>
  <c r="O119" i="1" s="1"/>
  <c r="G121" i="1"/>
  <c r="O121" i="1" s="1"/>
  <c r="G122" i="1"/>
  <c r="J122" i="1" s="1"/>
  <c r="M122" i="1" s="1"/>
  <c r="G123" i="1"/>
  <c r="J123" i="1" s="1"/>
  <c r="M123" i="1" s="1"/>
  <c r="G125" i="1"/>
  <c r="O125" i="1" s="1"/>
  <c r="G126" i="1"/>
  <c r="J126" i="1" s="1"/>
  <c r="M126" i="1" s="1"/>
  <c r="G127" i="1"/>
  <c r="J127" i="1" s="1"/>
  <c r="M127" i="1" s="1"/>
  <c r="G128" i="1"/>
  <c r="O128" i="1" s="1"/>
  <c r="G130" i="1"/>
  <c r="J130" i="1" s="1"/>
  <c r="M130" i="1" s="1"/>
  <c r="G131" i="1"/>
  <c r="G132" i="1"/>
  <c r="O132" i="1" s="1"/>
  <c r="G133" i="1"/>
  <c r="J133" i="1" s="1"/>
  <c r="M133" i="1" s="1"/>
  <c r="G134" i="1"/>
  <c r="G135" i="1"/>
  <c r="J135" i="1" s="1"/>
  <c r="M135" i="1" s="1"/>
  <c r="G136" i="1"/>
  <c r="O136" i="1" s="1"/>
  <c r="G137" i="1"/>
  <c r="O137" i="1" s="1"/>
  <c r="G138" i="1"/>
  <c r="O138" i="1" s="1"/>
  <c r="G139" i="1"/>
  <c r="O139" i="1" s="1"/>
  <c r="G140" i="1"/>
  <c r="J140" i="1" s="1"/>
  <c r="M140" i="1" s="1"/>
  <c r="G141" i="1"/>
  <c r="J141" i="1" s="1"/>
  <c r="M141" i="1" s="1"/>
  <c r="G142" i="1"/>
  <c r="O142" i="1" s="1"/>
  <c r="G143" i="1"/>
  <c r="J143" i="1" s="1"/>
  <c r="M143" i="1" s="1"/>
  <c r="G144" i="1"/>
  <c r="J144" i="1" s="1"/>
  <c r="M144" i="1" s="1"/>
  <c r="G145" i="1"/>
  <c r="O145" i="1" s="1"/>
  <c r="G146" i="1"/>
  <c r="J146" i="1" s="1"/>
  <c r="M146" i="1" s="1"/>
  <c r="G148" i="1"/>
  <c r="J148" i="1" s="1"/>
  <c r="M148" i="1" s="1"/>
  <c r="G149" i="1"/>
  <c r="J149" i="1" s="1"/>
  <c r="M149" i="1" s="1"/>
  <c r="G150" i="1"/>
  <c r="J150" i="1" s="1"/>
  <c r="M150" i="1" s="1"/>
  <c r="G151" i="1"/>
  <c r="O151" i="1" s="1"/>
  <c r="G153" i="1"/>
  <c r="O153" i="1" s="1"/>
  <c r="G154" i="1"/>
  <c r="J154" i="1" s="1"/>
  <c r="M154" i="1" s="1"/>
  <c r="G156" i="1"/>
  <c r="O156" i="1" s="1"/>
  <c r="G157" i="1"/>
  <c r="O157" i="1" s="1"/>
  <c r="G158" i="1"/>
  <c r="J158" i="1" s="1"/>
  <c r="M158" i="1" s="1"/>
  <c r="G159" i="1"/>
  <c r="J159" i="1" s="1"/>
  <c r="M159" i="1" s="1"/>
  <c r="G160" i="1"/>
  <c r="O160" i="1" s="1"/>
  <c r="G161" i="1"/>
  <c r="J161" i="1" s="1"/>
  <c r="M161" i="1" s="1"/>
  <c r="G162" i="1"/>
  <c r="J162" i="1" s="1"/>
  <c r="M162" i="1" s="1"/>
  <c r="G164" i="1"/>
  <c r="O164" i="1" s="1"/>
  <c r="G165" i="1"/>
  <c r="J165" i="1" s="1"/>
  <c r="M165" i="1" s="1"/>
  <c r="G166" i="1"/>
  <c r="J166" i="1" s="1"/>
  <c r="M166" i="1" s="1"/>
  <c r="L45" i="1"/>
  <c r="P45" i="1"/>
  <c r="L47" i="1"/>
  <c r="P47" i="1"/>
  <c r="L48" i="1"/>
  <c r="P48" i="1"/>
  <c r="L49" i="1"/>
  <c r="P49" i="1"/>
  <c r="L50" i="1"/>
  <c r="P50" i="1"/>
  <c r="L52" i="1"/>
  <c r="P52" i="1"/>
  <c r="L54" i="1"/>
  <c r="P54" i="1"/>
  <c r="L55" i="1"/>
  <c r="P55" i="1"/>
  <c r="L56" i="1"/>
  <c r="P56" i="1"/>
  <c r="L57" i="1"/>
  <c r="P57" i="1"/>
  <c r="L58" i="1"/>
  <c r="P58" i="1"/>
  <c r="L59" i="1"/>
  <c r="P59" i="1"/>
  <c r="L60" i="1"/>
  <c r="P60" i="1"/>
  <c r="L62" i="1"/>
  <c r="P62" i="1"/>
  <c r="L63" i="1"/>
  <c r="P63" i="1"/>
  <c r="L64" i="1"/>
  <c r="P64" i="1"/>
  <c r="L65" i="1"/>
  <c r="P65" i="1"/>
  <c r="L66" i="1"/>
  <c r="P66" i="1"/>
  <c r="L68" i="1"/>
  <c r="P68" i="1"/>
  <c r="L69" i="1"/>
  <c r="P69" i="1"/>
  <c r="L70" i="1"/>
  <c r="P70" i="1"/>
  <c r="L71" i="1"/>
  <c r="P71" i="1"/>
  <c r="L72" i="1"/>
  <c r="P72" i="1"/>
  <c r="L73" i="1"/>
  <c r="P73" i="1"/>
  <c r="L75" i="1"/>
  <c r="P75" i="1"/>
  <c r="L77" i="1"/>
  <c r="P77" i="1"/>
  <c r="L78" i="1"/>
  <c r="P78" i="1"/>
  <c r="L79" i="1"/>
  <c r="P79" i="1"/>
  <c r="L81" i="1"/>
  <c r="P81" i="1"/>
  <c r="L82" i="1"/>
  <c r="P82" i="1"/>
  <c r="L83" i="1"/>
  <c r="P83" i="1"/>
  <c r="L84" i="1"/>
  <c r="P84" i="1"/>
  <c r="L86" i="1"/>
  <c r="P86" i="1"/>
  <c r="L88" i="1"/>
  <c r="P88" i="1"/>
  <c r="L91" i="1"/>
  <c r="P91" i="1"/>
  <c r="L92" i="1"/>
  <c r="P92" i="1"/>
  <c r="L93" i="1"/>
  <c r="P93" i="1"/>
  <c r="L95" i="1"/>
  <c r="P95" i="1"/>
  <c r="L96" i="1"/>
  <c r="P96" i="1"/>
  <c r="L98" i="1"/>
  <c r="P98" i="1"/>
  <c r="L99" i="1"/>
  <c r="P99" i="1"/>
  <c r="L101" i="1"/>
  <c r="P101" i="1"/>
  <c r="L102" i="1"/>
  <c r="P102" i="1"/>
  <c r="L103" i="1"/>
  <c r="P103" i="1"/>
  <c r="L104" i="1"/>
  <c r="P104" i="1"/>
  <c r="L105" i="1"/>
  <c r="P105" i="1"/>
  <c r="G45" i="1"/>
  <c r="O45" i="1" s="1"/>
  <c r="G47" i="1"/>
  <c r="O47" i="1" s="1"/>
  <c r="G48" i="1"/>
  <c r="O48" i="1" s="1"/>
  <c r="G49" i="1"/>
  <c r="J49" i="1" s="1"/>
  <c r="M49" i="1" s="1"/>
  <c r="G50" i="1"/>
  <c r="J50" i="1" s="1"/>
  <c r="M50" i="1" s="1"/>
  <c r="G52" i="1"/>
  <c r="J52" i="1" s="1"/>
  <c r="M52" i="1" s="1"/>
  <c r="G54" i="1"/>
  <c r="J54" i="1" s="1"/>
  <c r="M54" i="1" s="1"/>
  <c r="G55" i="1"/>
  <c r="J55" i="1" s="1"/>
  <c r="M55" i="1" s="1"/>
  <c r="G56" i="1"/>
  <c r="J56" i="1" s="1"/>
  <c r="M56" i="1" s="1"/>
  <c r="G57" i="1"/>
  <c r="J57" i="1" s="1"/>
  <c r="M57" i="1" s="1"/>
  <c r="G58" i="1"/>
  <c r="J58" i="1" s="1"/>
  <c r="M58" i="1" s="1"/>
  <c r="G59" i="1"/>
  <c r="J59" i="1" s="1"/>
  <c r="M59" i="1" s="1"/>
  <c r="G60" i="1"/>
  <c r="O60" i="1" s="1"/>
  <c r="G62" i="1"/>
  <c r="O62" i="1" s="1"/>
  <c r="G63" i="1"/>
  <c r="O63" i="1" s="1"/>
  <c r="G64" i="1"/>
  <c r="J64" i="1" s="1"/>
  <c r="M64" i="1" s="1"/>
  <c r="G65" i="1"/>
  <c r="O65" i="1" s="1"/>
  <c r="G66" i="1"/>
  <c r="G68" i="1"/>
  <c r="O68" i="1" s="1"/>
  <c r="G69" i="1"/>
  <c r="O69" i="1" s="1"/>
  <c r="G70" i="1"/>
  <c r="O70" i="1" s="1"/>
  <c r="G71" i="1"/>
  <c r="J71" i="1" s="1"/>
  <c r="M71" i="1" s="1"/>
  <c r="G72" i="1"/>
  <c r="J72" i="1" s="1"/>
  <c r="M72" i="1" s="1"/>
  <c r="G73" i="1"/>
  <c r="J73" i="1" s="1"/>
  <c r="M73" i="1" s="1"/>
  <c r="G75" i="1"/>
  <c r="J75" i="1" s="1"/>
  <c r="M75" i="1" s="1"/>
  <c r="G77" i="1"/>
  <c r="O77" i="1" s="1"/>
  <c r="G78" i="1"/>
  <c r="J78" i="1" s="1"/>
  <c r="M78" i="1" s="1"/>
  <c r="G79" i="1"/>
  <c r="J79" i="1" s="1"/>
  <c r="M79" i="1" s="1"/>
  <c r="G81" i="1"/>
  <c r="J81" i="1" s="1"/>
  <c r="M81" i="1" s="1"/>
  <c r="G82" i="1"/>
  <c r="O82" i="1" s="1"/>
  <c r="G83" i="1"/>
  <c r="J83" i="1" s="1"/>
  <c r="M83" i="1" s="1"/>
  <c r="G84" i="1"/>
  <c r="J84" i="1" s="1"/>
  <c r="M84" i="1" s="1"/>
  <c r="G86" i="1"/>
  <c r="J86" i="1" s="1"/>
  <c r="M86" i="1" s="1"/>
  <c r="G88" i="1"/>
  <c r="J88" i="1" s="1"/>
  <c r="M88" i="1" s="1"/>
  <c r="G91" i="1"/>
  <c r="G92" i="1"/>
  <c r="J92" i="1" s="1"/>
  <c r="M92" i="1" s="1"/>
  <c r="G93" i="1"/>
  <c r="O93" i="1" s="1"/>
  <c r="G95" i="1"/>
  <c r="O95" i="1" s="1"/>
  <c r="G96" i="1"/>
  <c r="J96" i="1" s="1"/>
  <c r="M96" i="1" s="1"/>
  <c r="G98" i="1"/>
  <c r="O98" i="1" s="1"/>
  <c r="G99" i="1"/>
  <c r="J99" i="1" s="1"/>
  <c r="M99" i="1" s="1"/>
  <c r="G101" i="1"/>
  <c r="O101" i="1" s="1"/>
  <c r="G102" i="1"/>
  <c r="O102" i="1" s="1"/>
  <c r="G103" i="1"/>
  <c r="J103" i="1" s="1"/>
  <c r="M103" i="1" s="1"/>
  <c r="G104" i="1"/>
  <c r="J104" i="1" s="1"/>
  <c r="M104" i="1" s="1"/>
  <c r="G105" i="1"/>
  <c r="O105" i="1" s="1"/>
  <c r="L27" i="1"/>
  <c r="P27" i="1"/>
  <c r="L28" i="1"/>
  <c r="P28" i="1"/>
  <c r="L29" i="1"/>
  <c r="P29" i="1"/>
  <c r="L30" i="1"/>
  <c r="P30" i="1"/>
  <c r="G27" i="1"/>
  <c r="J27" i="1" s="1"/>
  <c r="M27" i="1" s="1"/>
  <c r="G28" i="1"/>
  <c r="O28" i="1" s="1"/>
  <c r="G29" i="1"/>
  <c r="J29" i="1" s="1"/>
  <c r="M29" i="1" s="1"/>
  <c r="G30" i="1"/>
  <c r="J30" i="1" s="1"/>
  <c r="M30" i="1" s="1"/>
  <c r="P111" i="1"/>
  <c r="L111" i="1"/>
  <c r="G111" i="1"/>
  <c r="O111" i="1" s="1"/>
  <c r="P43" i="1"/>
  <c r="L43" i="1"/>
  <c r="G43" i="1"/>
  <c r="J43" i="1" s="1"/>
  <c r="M43" i="1" s="1"/>
  <c r="P26" i="1"/>
  <c r="L26" i="1"/>
  <c r="G26" i="1"/>
  <c r="O26" i="1" s="1"/>
  <c r="P36" i="1"/>
  <c r="P20" i="1"/>
  <c r="P10" i="1"/>
  <c r="P11" i="1"/>
  <c r="P12" i="1"/>
  <c r="P13" i="1"/>
  <c r="P14" i="1"/>
  <c r="P15" i="1"/>
  <c r="P9" i="1"/>
  <c r="L36" i="1"/>
  <c r="L20" i="1"/>
  <c r="L15" i="1"/>
  <c r="L14" i="1"/>
  <c r="L13" i="1"/>
  <c r="L12" i="1"/>
  <c r="L11" i="1"/>
  <c r="L10" i="1"/>
  <c r="L9" i="1"/>
  <c r="A167" i="1"/>
  <c r="G36" i="1"/>
  <c r="G20" i="1"/>
  <c r="O20" i="1" s="1"/>
  <c r="A19" i="1"/>
  <c r="A18" i="1"/>
  <c r="A17" i="1"/>
  <c r="A16" i="1"/>
  <c r="G15" i="1"/>
  <c r="G14" i="1"/>
  <c r="G13" i="1"/>
  <c r="J13" i="1" s="1"/>
  <c r="M13" i="1" s="1"/>
  <c r="G12" i="1"/>
  <c r="O12" i="1" s="1"/>
  <c r="G11" i="1"/>
  <c r="J11" i="1" s="1"/>
  <c r="M11" i="1" s="1"/>
  <c r="G10" i="1"/>
  <c r="J10" i="1" s="1"/>
  <c r="M10" i="1" s="1"/>
  <c r="G9" i="1"/>
  <c r="A9" i="1"/>
  <c r="Q131" i="1" l="1"/>
  <c r="Q79" i="1"/>
  <c r="Q47" i="1"/>
  <c r="O71" i="1"/>
  <c r="O86" i="1"/>
  <c r="Q116" i="1"/>
  <c r="Q66" i="1"/>
  <c r="Q59" i="1"/>
  <c r="Q138" i="1"/>
  <c r="Q119" i="1"/>
  <c r="Q156" i="1"/>
  <c r="J63" i="1"/>
  <c r="M63" i="1" s="1"/>
  <c r="Q166" i="1"/>
  <c r="O162" i="1"/>
  <c r="O55" i="1"/>
  <c r="O30" i="1"/>
  <c r="J105" i="1"/>
  <c r="M105" i="1" s="1"/>
  <c r="Q78" i="1"/>
  <c r="O73" i="1"/>
  <c r="O166" i="1"/>
  <c r="Q153" i="1"/>
  <c r="Q128" i="1"/>
  <c r="Q123" i="1"/>
  <c r="Q114" i="1"/>
  <c r="Q104" i="1"/>
  <c r="Q99" i="1"/>
  <c r="J95" i="1"/>
  <c r="M95" i="1" s="1"/>
  <c r="O88" i="1"/>
  <c r="O78" i="1"/>
  <c r="J65" i="1"/>
  <c r="M65" i="1" s="1"/>
  <c r="J153" i="1"/>
  <c r="M153" i="1" s="1"/>
  <c r="O148" i="1"/>
  <c r="J132" i="1"/>
  <c r="M132" i="1" s="1"/>
  <c r="Q91" i="1"/>
  <c r="Q64" i="1"/>
  <c r="Q134" i="1"/>
  <c r="O131" i="1"/>
  <c r="Q55" i="1"/>
  <c r="Q96" i="1"/>
  <c r="Q63" i="1"/>
  <c r="O81" i="1"/>
  <c r="J164" i="1"/>
  <c r="M164" i="1" s="1"/>
  <c r="J142" i="1"/>
  <c r="M142" i="1" s="1"/>
  <c r="O134" i="1"/>
  <c r="Q30" i="1"/>
  <c r="J102" i="1"/>
  <c r="M102" i="1" s="1"/>
  <c r="Q88" i="1"/>
  <c r="Q84" i="1"/>
  <c r="Q62" i="1"/>
  <c r="Q162" i="1"/>
  <c r="Q159" i="1"/>
  <c r="Q148" i="1"/>
  <c r="J145" i="1"/>
  <c r="M145" i="1" s="1"/>
  <c r="J139" i="1"/>
  <c r="M139" i="1" s="1"/>
  <c r="J137" i="1"/>
  <c r="M137" i="1" s="1"/>
  <c r="J121" i="1"/>
  <c r="M121" i="1" s="1"/>
  <c r="O116" i="1"/>
  <c r="O114" i="1"/>
  <c r="J28" i="1"/>
  <c r="M28" i="1" s="1"/>
  <c r="Q144" i="1"/>
  <c r="Q27" i="1"/>
  <c r="O96" i="1"/>
  <c r="J93" i="1"/>
  <c r="M93" i="1" s="1"/>
  <c r="Q83" i="1"/>
  <c r="O79" i="1"/>
  <c r="Q72" i="1"/>
  <c r="Q70" i="1"/>
  <c r="Q57" i="1"/>
  <c r="Q49" i="1"/>
  <c r="J47" i="1"/>
  <c r="M47" i="1" s="1"/>
  <c r="Q158" i="1"/>
  <c r="Q151" i="1"/>
  <c r="Q140" i="1"/>
  <c r="Q113" i="1"/>
  <c r="Q136" i="1"/>
  <c r="Q127" i="1"/>
  <c r="O27" i="1"/>
  <c r="Q103" i="1"/>
  <c r="Q92" i="1"/>
  <c r="J77" i="1"/>
  <c r="M77" i="1" s="1"/>
  <c r="J62" i="1"/>
  <c r="M62" i="1" s="1"/>
  <c r="O57" i="1"/>
  <c r="Q54" i="1"/>
  <c r="O49" i="1"/>
  <c r="Q164" i="1"/>
  <c r="J156" i="1"/>
  <c r="M156" i="1" s="1"/>
  <c r="Q146" i="1"/>
  <c r="Q143" i="1"/>
  <c r="J138" i="1"/>
  <c r="M138" i="1" s="1"/>
  <c r="J136" i="1"/>
  <c r="M136" i="1" s="1"/>
  <c r="Q132" i="1"/>
  <c r="Q130" i="1"/>
  <c r="Q126" i="1"/>
  <c r="Q122" i="1"/>
  <c r="O113" i="1"/>
  <c r="O103" i="1"/>
  <c r="Q95" i="1"/>
  <c r="Q86" i="1"/>
  <c r="Q82" i="1"/>
  <c r="Q75" i="1"/>
  <c r="O72" i="1"/>
  <c r="J70" i="1"/>
  <c r="M70" i="1" s="1"/>
  <c r="Q60" i="1"/>
  <c r="O54" i="1"/>
  <c r="Q161" i="1"/>
  <c r="Q154" i="1"/>
  <c r="O140" i="1"/>
  <c r="Q137" i="1"/>
  <c r="Q135" i="1"/>
  <c r="O130" i="1"/>
  <c r="O122" i="1"/>
  <c r="Q115" i="1"/>
  <c r="J68" i="1"/>
  <c r="M68" i="1" s="1"/>
  <c r="Q28" i="1"/>
  <c r="Q48" i="1"/>
  <c r="O154" i="1"/>
  <c r="Q142" i="1"/>
  <c r="Q102" i="1"/>
  <c r="O91" i="1"/>
  <c r="Q71" i="1"/>
  <c r="Q52" i="1"/>
  <c r="Q160" i="1"/>
  <c r="Q139" i="1"/>
  <c r="Q121" i="1"/>
  <c r="Q58" i="1"/>
  <c r="J45" i="1"/>
  <c r="M45" i="1" s="1"/>
  <c r="O149" i="1"/>
  <c r="Q117" i="1"/>
  <c r="O83" i="1"/>
  <c r="Q81" i="1"/>
  <c r="O75" i="1"/>
  <c r="Q73" i="1"/>
  <c r="O52" i="1"/>
  <c r="J48" i="1"/>
  <c r="M48" i="1" s="1"/>
  <c r="O161" i="1"/>
  <c r="J157" i="1"/>
  <c r="M157" i="1" s="1"/>
  <c r="J151" i="1"/>
  <c r="M151" i="1" s="1"/>
  <c r="O146" i="1"/>
  <c r="O143" i="1"/>
  <c r="Q141" i="1"/>
  <c r="J125" i="1"/>
  <c r="M125" i="1" s="1"/>
  <c r="J119" i="1"/>
  <c r="M119" i="1" s="1"/>
  <c r="O117" i="1"/>
  <c r="J98" i="1"/>
  <c r="M98" i="1" s="1"/>
  <c r="J82" i="1"/>
  <c r="M82" i="1" s="1"/>
  <c r="J101" i="1"/>
  <c r="M101" i="1" s="1"/>
  <c r="O58" i="1"/>
  <c r="Q56" i="1"/>
  <c r="Q50" i="1"/>
  <c r="J160" i="1"/>
  <c r="M160" i="1" s="1"/>
  <c r="O158" i="1"/>
  <c r="Q150" i="1"/>
  <c r="O141" i="1"/>
  <c r="J134" i="1"/>
  <c r="M134" i="1" s="1"/>
  <c r="J131" i="1"/>
  <c r="M131" i="1" s="1"/>
  <c r="J128" i="1"/>
  <c r="M128" i="1" s="1"/>
  <c r="O126" i="1"/>
  <c r="O123" i="1"/>
  <c r="Q118" i="1"/>
  <c r="Q112" i="1"/>
  <c r="Q29" i="1"/>
  <c r="O66" i="1"/>
  <c r="O104" i="1"/>
  <c r="O99" i="1"/>
  <c r="J91" i="1"/>
  <c r="M91" i="1" s="1"/>
  <c r="J69" i="1"/>
  <c r="M69" i="1" s="1"/>
  <c r="J66" i="1"/>
  <c r="M66" i="1" s="1"/>
  <c r="O64" i="1"/>
  <c r="J60" i="1"/>
  <c r="M60" i="1" s="1"/>
  <c r="Q105" i="1"/>
  <c r="O92" i="1"/>
  <c r="O84" i="1"/>
  <c r="Q68" i="1"/>
  <c r="Q65" i="1"/>
  <c r="Q165" i="1"/>
  <c r="O144" i="1"/>
  <c r="O135" i="1"/>
  <c r="Q133" i="1"/>
  <c r="O29" i="1"/>
  <c r="Q93" i="1"/>
  <c r="O56" i="1"/>
  <c r="O50" i="1"/>
  <c r="Q45" i="1"/>
  <c r="O165" i="1"/>
  <c r="O150" i="1"/>
  <c r="Q145" i="1"/>
  <c r="O133" i="1"/>
  <c r="O118" i="1"/>
  <c r="O112" i="1"/>
  <c r="Q98" i="1"/>
  <c r="Q77" i="1"/>
  <c r="O59" i="1"/>
  <c r="O159" i="1"/>
  <c r="Q157" i="1"/>
  <c r="O127" i="1"/>
  <c r="Q125" i="1"/>
  <c r="O115" i="1"/>
  <c r="Q101" i="1"/>
  <c r="Q69" i="1"/>
  <c r="Q149" i="1"/>
  <c r="Q111" i="1"/>
  <c r="J111" i="1"/>
  <c r="M111" i="1" s="1"/>
  <c r="O43" i="1"/>
  <c r="Q43" i="1"/>
  <c r="J26" i="1"/>
  <c r="M26" i="1" s="1"/>
  <c r="Q26" i="1"/>
  <c r="Q32" i="1" s="1"/>
  <c r="Q20" i="1"/>
  <c r="J9" i="1"/>
  <c r="M9" i="1" s="1"/>
  <c r="O9" i="1"/>
  <c r="O10" i="1"/>
  <c r="Q10" i="1" s="1"/>
  <c r="O14" i="1"/>
  <c r="J14" i="1"/>
  <c r="M14" i="1" s="1"/>
  <c r="Q12" i="1"/>
  <c r="J12" i="1"/>
  <c r="M12" i="1" s="1"/>
  <c r="O15" i="1"/>
  <c r="Q15" i="1" s="1"/>
  <c r="J15" i="1"/>
  <c r="M15" i="1" s="1"/>
  <c r="O11" i="1"/>
  <c r="Q11" i="1" s="1"/>
  <c r="O13" i="1"/>
  <c r="J20" i="1"/>
  <c r="M20" i="1" s="1"/>
  <c r="J36" i="1"/>
  <c r="M36" i="1" s="1"/>
  <c r="O36" i="1"/>
  <c r="Q36" i="1" s="1"/>
  <c r="Q14" i="1"/>
  <c r="Q9" i="1"/>
  <c r="Q13" i="1"/>
  <c r="A10" i="1"/>
  <c r="A11" i="1" l="1"/>
  <c r="Q168" i="1"/>
  <c r="Q38" i="1"/>
  <c r="Q16" i="1"/>
  <c r="Q170" i="1" s="1"/>
  <c r="Q22" i="1"/>
  <c r="Q107" i="1"/>
  <c r="A12" i="1" l="1"/>
  <c r="J169" i="1"/>
  <c r="M169" i="1"/>
  <c r="O169" i="1"/>
  <c r="Q172" i="1" l="1"/>
  <c r="A13" i="1"/>
  <c r="A14" i="1" l="1"/>
  <c r="Q171" i="1"/>
  <c r="Q174" i="1"/>
  <c r="Q175" i="1"/>
  <c r="Q173" i="1"/>
  <c r="Q176" i="1" l="1"/>
  <c r="A15" i="1"/>
  <c r="A20" i="1" l="1"/>
  <c r="A26" i="1" l="1"/>
  <c r="A27" i="1" s="1"/>
  <c r="A28" i="1" s="1"/>
  <c r="A29" i="1" l="1"/>
  <c r="A30" i="1" s="1"/>
  <c r="A36" i="1" s="1"/>
  <c r="A43" i="1" l="1"/>
  <c r="A45" i="1" l="1"/>
  <c r="A47" i="1" s="1"/>
  <c r="A48" i="1" s="1"/>
  <c r="A49" i="1" l="1"/>
  <c r="A50" i="1" s="1"/>
  <c r="A52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5" i="1" s="1"/>
  <c r="A77" i="1" s="1"/>
  <c r="A78" i="1" s="1"/>
  <c r="A79" i="1" s="1"/>
  <c r="A81" i="1" s="1"/>
  <c r="A82" i="1" s="1"/>
  <c r="A83" i="1" s="1"/>
  <c r="A84" i="1" s="1"/>
  <c r="A86" i="1" s="1"/>
  <c r="A88" i="1" s="1"/>
  <c r="A91" i="1" s="1"/>
  <c r="A92" i="1" s="1"/>
  <c r="A93" i="1" s="1"/>
  <c r="A95" i="1" s="1"/>
  <c r="A96" i="1" s="1"/>
  <c r="A98" i="1" s="1"/>
  <c r="A99" i="1" s="1"/>
  <c r="A101" i="1" s="1"/>
  <c r="A102" i="1" s="1"/>
  <c r="A103" i="1" s="1"/>
  <c r="A104" i="1" s="1"/>
  <c r="A105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8" i="1" s="1"/>
  <c r="A149" i="1" s="1"/>
  <c r="A150" i="1" s="1"/>
  <c r="A151" i="1" s="1"/>
  <c r="A153" i="1" s="1"/>
  <c r="A154" i="1" s="1"/>
  <c r="A156" i="1" s="1"/>
  <c r="A157" i="1" s="1"/>
  <c r="A158" i="1" s="1"/>
  <c r="A159" i="1" s="1"/>
  <c r="A160" i="1" s="1"/>
  <c r="A161" i="1" s="1"/>
  <c r="A162" i="1" s="1"/>
  <c r="A164" i="1" s="1"/>
  <c r="A165" i="1" s="1"/>
  <c r="A166" i="1" s="1"/>
</calcChain>
</file>

<file path=xl/sharedStrings.xml><?xml version="1.0" encoding="utf-8"?>
<sst xmlns="http://schemas.openxmlformats.org/spreadsheetml/2006/main" count="382" uniqueCount="245">
  <si>
    <t>DESCRIPTION</t>
  </si>
  <si>
    <t>Concrete</t>
  </si>
  <si>
    <t>Plumbing</t>
  </si>
  <si>
    <t>Electrical</t>
  </si>
  <si>
    <t>Earthwork</t>
  </si>
  <si>
    <t>TAX (8.5%)</t>
  </si>
  <si>
    <t>PERFORMANCE AND PAYMENT BONDS</t>
  </si>
  <si>
    <t>TOTAL BASEBID</t>
  </si>
  <si>
    <t>DETAILED BREAKDOWN OF ITEMS</t>
  </si>
  <si>
    <t>Project Name</t>
  </si>
  <si>
    <t>Project Address</t>
  </si>
  <si>
    <t>Scope:</t>
  </si>
  <si>
    <t>S#</t>
  </si>
  <si>
    <t>Dwg.</t>
  </si>
  <si>
    <t>CSI NO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</si>
  <si>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</si>
  <si>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</si>
  <si>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</si>
  <si>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</si>
  <si>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</si>
  <si>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</si>
  <si>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</si>
  <si>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TOTAL LABOR COST</t>
  </si>
  <si>
    <t>UNIT MATERIAL  COST</t>
  </si>
  <si>
    <t>TOTAL MATERIAL COST</t>
  </si>
  <si>
    <t>UNIT LABOR COST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</si>
  <si>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</si>
  <si>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</si>
  <si>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</si>
  <si>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</si>
  <si>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</si>
  <si>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</si>
  <si>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</si>
  <si>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</si>
  <si>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</si>
  <si>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</si>
  <si>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</si>
  <si>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DIVISION 02- EXISTING CONDITIONS</t>
  </si>
  <si>
    <t>DEMOLITION</t>
  </si>
  <si>
    <t>CY</t>
  </si>
  <si>
    <t>LBS</t>
  </si>
  <si>
    <t>Formwork</t>
  </si>
  <si>
    <t>SF</t>
  </si>
  <si>
    <t>Excavation</t>
  </si>
  <si>
    <t>Backfill</t>
  </si>
  <si>
    <t>EA</t>
  </si>
  <si>
    <t>LF</t>
  </si>
  <si>
    <t/>
  </si>
  <si>
    <t>DIVISION 26- ELECTRICAL</t>
  </si>
  <si>
    <t>DIVISION 31- EARTHWORK</t>
  </si>
  <si>
    <t>GRADING</t>
  </si>
  <si>
    <t>DIVISION 32- EXTERIOR IMPROVEMENTS</t>
  </si>
  <si>
    <t>EXTERIOR IMPROVEMENTS</t>
  </si>
  <si>
    <t>LANDSCAPE</t>
  </si>
  <si>
    <t>DIVISION 33- UTILITIES</t>
  </si>
  <si>
    <t>TOTAL AMOUNT</t>
  </si>
  <si>
    <t>CONTIGENCIES (5%)</t>
  </si>
  <si>
    <t>Labor Type</t>
  </si>
  <si>
    <t>Labor Rate</t>
  </si>
  <si>
    <t>Carpenter</t>
  </si>
  <si>
    <t>CARP</t>
  </si>
  <si>
    <t>Plum</t>
  </si>
  <si>
    <t>Mechanical</t>
  </si>
  <si>
    <t>Mech</t>
  </si>
  <si>
    <t>Elec</t>
  </si>
  <si>
    <t>Q14C</t>
  </si>
  <si>
    <t>Drywaller</t>
  </si>
  <si>
    <t>Finisher</t>
  </si>
  <si>
    <t>Painting</t>
  </si>
  <si>
    <t>Painter</t>
  </si>
  <si>
    <t>Tile Contractor</t>
  </si>
  <si>
    <t>Tilf</t>
  </si>
  <si>
    <t>CMU/Stone</t>
  </si>
  <si>
    <t>D8</t>
  </si>
  <si>
    <t>B14S</t>
  </si>
  <si>
    <t>Misc</t>
  </si>
  <si>
    <t>Labor</t>
  </si>
  <si>
    <t>Each/Count</t>
  </si>
  <si>
    <t>Linear Footage</t>
  </si>
  <si>
    <t>Square Footage</t>
  </si>
  <si>
    <t>Square Yard</t>
  </si>
  <si>
    <t>SY</t>
  </si>
  <si>
    <t>Cubic Yard</t>
  </si>
  <si>
    <t>Lumpsum</t>
  </si>
  <si>
    <t>Survery</t>
  </si>
  <si>
    <t>Survey</t>
  </si>
  <si>
    <t>Stair Riser</t>
  </si>
  <si>
    <t>RISER</t>
  </si>
  <si>
    <t>Blocks Count</t>
  </si>
  <si>
    <t>BLOCKS</t>
  </si>
  <si>
    <t>Bags of Pre-Mix Mortar</t>
  </si>
  <si>
    <t>BAGS</t>
  </si>
  <si>
    <t>Linear Footage of Wall</t>
  </si>
  <si>
    <t>LF.Wall</t>
  </si>
  <si>
    <t>Pounds</t>
  </si>
  <si>
    <t>Pieces</t>
  </si>
  <si>
    <t>PCs</t>
  </si>
  <si>
    <t>Location</t>
  </si>
  <si>
    <t>LOC</t>
  </si>
  <si>
    <t>Bundle</t>
  </si>
  <si>
    <t>Rolls</t>
  </si>
  <si>
    <t>ROLLS</t>
  </si>
  <si>
    <t>Boxes</t>
  </si>
  <si>
    <t>BOX</t>
  </si>
  <si>
    <t>Holeses</t>
  </si>
  <si>
    <t>Holes</t>
  </si>
  <si>
    <t>PC</t>
  </si>
  <si>
    <t>Tubes</t>
  </si>
  <si>
    <t>Tube</t>
  </si>
  <si>
    <t>Gallons</t>
  </si>
  <si>
    <t>GA</t>
  </si>
  <si>
    <t>Square of Roofing</t>
  </si>
  <si>
    <t>SQ</t>
  </si>
  <si>
    <t>N/A</t>
  </si>
  <si>
    <t>UNIT PRICE (Labor &amp; Material)</t>
  </si>
  <si>
    <t>Metal</t>
  </si>
  <si>
    <t>Steel</t>
  </si>
  <si>
    <t>Roofer</t>
  </si>
  <si>
    <t>Roofing</t>
  </si>
  <si>
    <t>Genral Labor</t>
  </si>
  <si>
    <t>Exterior Improvement</t>
  </si>
  <si>
    <t>B15S</t>
  </si>
  <si>
    <t>OVERHEAD (10%)</t>
  </si>
  <si>
    <t>PROFIT (10%)</t>
  </si>
  <si>
    <t>TOTAL LABOR HOURS</t>
  </si>
  <si>
    <t>NOTE:</t>
  </si>
  <si>
    <t>Material pricing is based on current market rates sourced from reputable online platforms and suppliers.</t>
  </si>
  <si>
    <t>Please note that actual costs may vary depending on site-specific conditions, unforeseen circumstances, or changes in market conditions.</t>
  </si>
  <si>
    <t>AS PER SUMMERY</t>
  </si>
  <si>
    <t>Site Lighting</t>
  </si>
  <si>
    <t>M²</t>
  </si>
  <si>
    <t>100Mm Top Soil</t>
  </si>
  <si>
    <t xml:space="preserve">Site Vegetation </t>
  </si>
  <si>
    <t>M³</t>
  </si>
  <si>
    <t>Utility Piping</t>
  </si>
  <si>
    <t>250Mm Dia. Pvc Culvert</t>
  </si>
  <si>
    <t xml:space="preserve">450 Mm Pvc Culvert </t>
  </si>
  <si>
    <t xml:space="preserve">150Mm Dia. Sanitary Sever </t>
  </si>
  <si>
    <t xml:space="preserve">100Mm Dia. Sanitary Sever </t>
  </si>
  <si>
    <t xml:space="preserve">63Mm Water Service Line </t>
  </si>
  <si>
    <t xml:space="preserve">150Mm Dia Water Pipe </t>
  </si>
  <si>
    <t xml:space="preserve">38Mm Municiplex Water Service </t>
  </si>
  <si>
    <t xml:space="preserve">100Mm Dia Ventilation Pipe </t>
  </si>
  <si>
    <t xml:space="preserve">Hydro Utility Duct (Size Not Mentioned) </t>
  </si>
  <si>
    <t>Trenching</t>
  </si>
  <si>
    <t>Base Bedding Granular Fill</t>
  </si>
  <si>
    <t>Native Backfill</t>
  </si>
  <si>
    <t xml:space="preserve">Foundation Drain </t>
  </si>
  <si>
    <t xml:space="preserve">100Mm Dia Foundation Drain </t>
  </si>
  <si>
    <t xml:space="preserve">Excavation </t>
  </si>
  <si>
    <t>Clear Granular</t>
  </si>
  <si>
    <t>Filter Fabric</t>
  </si>
  <si>
    <t>Connection/Fixtures</t>
  </si>
  <si>
    <t>Connect New Service To Existing 150Mm Fire
Hydrant Lead Coordinate With Township</t>
  </si>
  <si>
    <t>Gate Valve</t>
  </si>
  <si>
    <t>Water Valve</t>
  </si>
  <si>
    <t>Check Valve</t>
  </si>
  <si>
    <t>Drain Valve</t>
  </si>
  <si>
    <t>Water Meter</t>
  </si>
  <si>
    <t>Backflow Preventer</t>
  </si>
  <si>
    <t xml:space="preserve">Bypass Valve </t>
  </si>
  <si>
    <t>Pressure Gauge</t>
  </si>
  <si>
    <t>Strainer</t>
  </si>
  <si>
    <t>Shutoff Valve</t>
  </si>
  <si>
    <t>Electric Meter</t>
  </si>
  <si>
    <t xml:space="preserve">(0.9Mx0.9Mx1.8M) Concrete Support Block </t>
  </si>
  <si>
    <t>Lift Station With Xylem Dp 3069 Ht 1-253 Pump</t>
  </si>
  <si>
    <t>Main Hole</t>
  </si>
  <si>
    <t>"Mh-1" (1.2 M) Dia Main Hole (3.1M H)</t>
  </si>
  <si>
    <t>"Mh-2" (1.2 M) Dia Main Hole (3.4M H)</t>
  </si>
  <si>
    <t>"Mh-3" (1.2 M) Dia Main Hole (3M H)</t>
  </si>
  <si>
    <t>"Mh-4" (1.2 M) Dia Main Hole (2.2M H)</t>
  </si>
  <si>
    <t>M</t>
  </si>
  <si>
    <t>Fire Water Storage Tank</t>
  </si>
  <si>
    <t xml:space="preserve">200Mm Concrete Wall </t>
  </si>
  <si>
    <t>200Mm Base Concrete Slab</t>
  </si>
  <si>
    <t xml:space="preserve">200Mm Top Concrete Slab </t>
  </si>
  <si>
    <t>2" Hdpe Rigid R-10 Insulation Top Of Slab</t>
  </si>
  <si>
    <t xml:space="preserve">Trench Drain </t>
  </si>
  <si>
    <t>500Mmx500Mm Trench Drain Precast</t>
  </si>
  <si>
    <t>200Mm Clear Stone</t>
  </si>
  <si>
    <t xml:space="preserve">Wheel Stops </t>
  </si>
  <si>
    <t xml:space="preserve">(260Mm Wx126Mm Hx3600Mm L) Pre Cast Wheel Stops </t>
  </si>
  <si>
    <t xml:space="preserve">Concrete Curb &amp; Gutter </t>
  </si>
  <si>
    <t>Concrete Curb &amp; Gutter (Assumed)</t>
  </si>
  <si>
    <t>Retaining Wall</t>
  </si>
  <si>
    <t xml:space="preserve">1.11Mx0.35M Clear Stone </t>
  </si>
  <si>
    <t>900Mm Wide X250Mm Deep Granular Fill Base</t>
  </si>
  <si>
    <t xml:space="preserve">150Mm Dia Pvc Perforated Drain </t>
  </si>
  <si>
    <t>550Mm Wide Precast Concrete Unite Retaining Wall (1200 Mm H)</t>
  </si>
  <si>
    <t xml:space="preserve">Pol Light Footing </t>
  </si>
  <si>
    <t>(0.4M Diax1.5M Deep) Concrete Footing W/ Reinforcement (24 Ea)(4.52 Cub M)</t>
  </si>
  <si>
    <t>Concrete Paver</t>
  </si>
  <si>
    <t>60Mm Concrete Paver Stone (Unlock Metro Slab )</t>
  </si>
  <si>
    <t>25Mm Hpb Setting Bed</t>
  </si>
  <si>
    <t>Weed Barrier</t>
  </si>
  <si>
    <t>Compacted Sub Grade</t>
  </si>
  <si>
    <t xml:space="preserve">Aluminum Edge Restrant </t>
  </si>
  <si>
    <t>Concrete Sidewalk</t>
  </si>
  <si>
    <t xml:space="preserve">100Mm Concrete Sidewalk </t>
  </si>
  <si>
    <t xml:space="preserve">Asphalt Road Pavement </t>
  </si>
  <si>
    <t>Asphalt Road Pavement 
40Mm H.L .3</t>
  </si>
  <si>
    <t>50Mm H.L .B</t>
  </si>
  <si>
    <t xml:space="preserve">150Mm Clear Granular " A" </t>
  </si>
  <si>
    <t xml:space="preserve">300Mm Clear Granular " B" </t>
  </si>
  <si>
    <t>200Mm Thick Remove Topsoil And All Organic Material</t>
  </si>
  <si>
    <t>Painted Strip</t>
  </si>
  <si>
    <t>4" Thick Painted Strip (68 Ea)</t>
  </si>
  <si>
    <t>Trench Spreader Swale</t>
  </si>
  <si>
    <t xml:space="preserve">Geotextile Fiber Perimeter </t>
  </si>
  <si>
    <t xml:space="preserve">Bio Swale </t>
  </si>
  <si>
    <t>200Mm Deep X1000Mm Wide Mulch</t>
  </si>
  <si>
    <t xml:space="preserve">Clearing &amp; Grubbing </t>
  </si>
  <si>
    <t xml:space="preserve">Site Clearing &amp; Grubbing </t>
  </si>
  <si>
    <t>Timber Fence</t>
  </si>
  <si>
    <t xml:space="preserve">Erosion &amp; Sediment Control </t>
  </si>
  <si>
    <t>Silt Fence</t>
  </si>
  <si>
    <t xml:space="preserve"> Excavation</t>
  </si>
  <si>
    <t xml:space="preserve">40Mmx200Mm Trench Backfill </t>
  </si>
  <si>
    <t xml:space="preserve">Rip Rap </t>
  </si>
  <si>
    <t>300Mm Thick Crushed Stone Rip Rap With Filter Fabric</t>
  </si>
  <si>
    <r>
      <t xml:space="preserve">Mil Grading </t>
    </r>
    <r>
      <rPr>
        <sz val="11"/>
        <color rgb="FFFF0000"/>
        <rFont val="Calibri"/>
        <family val="2"/>
      </rPr>
      <t xml:space="preserve">(Verify In Filed) </t>
    </r>
  </si>
  <si>
    <t>ES1</t>
  </si>
  <si>
    <t>A103</t>
  </si>
  <si>
    <t>ES1-GP2</t>
  </si>
  <si>
    <t>200Mm Thick Place Native Material In Lifts</t>
  </si>
  <si>
    <t>800Mm Deep X1000Mm Wide Top Soil</t>
  </si>
  <si>
    <t>Existing Fire Hydrant To Be Remove</t>
  </si>
  <si>
    <t>"Lp1" Single Head Post Side Led Area Luminaire, With Type Iv Backlight Shield 
Ctstributon / Bug Rating Ol 0-0-2. And Wanted At 4.5M High
Lamp/ Wattage: 115W6022Ihe 80Cri3000K Led
Voltage: 120V
Mfg.: Lumen pulse: Lumen blade Medium Bldm-Sd-120-Csl-M1C0
30K-Cri80-4Bls-X-Dim-X-X</t>
  </si>
  <si>
    <t>"Lp-2" Single Head Post Side Led Area Luminaire, With Type Iv Dstnbufon ! Bug 
Rating Of 2-0-2, And Mounted At 4.5M High
Lamp/ Wattage: 80W 5803Lms 80Cri3000K Led
Voltage: 120V
Mfg.: Lumen pulse: Lumen blade Medium Bldm-Sd-120-Csl-M1C0
30K-Cri80-4X-X-Dim-X-X</t>
  </si>
  <si>
    <t>"Lp-3" Nominally 1M High Led Bollard Luminaire Will Type Ii Distributor
Lamp/ Wattage: 11W 8501Ms 80Cri3000K Led
Voltage: 120V
Mfg.: Lumen pulse: Lumen icon Bcflard Lib-120-Csl-So-30K-Cri80-2-X- 
X-No-X</t>
  </si>
  <si>
    <t>"Lw-1"Wall Mounted, Wedge Shape Led Luminaire With Die-Cast Metal Body And Regressed Tested Acrylic Lens,
Lamp/ Wattage: 26W 8231Ms 80Cri3000K Led
Voltage: 120V
Mfg.: Techlighting: Pitch Single Wall Sconce 700Wspit-S-8-Lëd830</t>
  </si>
  <si>
    <t>"Lw-2" Wall Mounted Utlitanan Led Luminaire With Daylight Sensor
Lamp/ Wattage:  8 4W 800 Ms 3000K Led
Voltage: 120V
Mfg.: Lithonia Lighting: Led Wall Luminaire Lil Led-30K-Mvolt Pe-Bb-X</t>
  </si>
  <si>
    <t>100Mm Clear Granular "A" Compacted</t>
  </si>
  <si>
    <t>600Mm X600Mm Clear Stone Infiltration Trench Spreader Swale</t>
  </si>
  <si>
    <t>1M X1M Clear Stone Infiltration Trench Spreader Swale</t>
  </si>
  <si>
    <t xml:space="preserve">2400Mm/ 8' High Timber Fence Vertical Planks/ Gate </t>
  </si>
  <si>
    <t xml:space="preserve">600Mm H Heavy Duty Silt Fencing W/ 1200 Mm H Geotextile W / Stake </t>
  </si>
  <si>
    <t>Construction Entrance</t>
  </si>
  <si>
    <t xml:space="preserve">300Mm Large &amp; Medium Crushed Stone Construction Entrance </t>
  </si>
  <si>
    <t>(Hydroseed) Field Grass</t>
  </si>
  <si>
    <t>Compacted Sub- Grade</t>
  </si>
  <si>
    <t>Allowance For Landscape</t>
  </si>
  <si>
    <t xml:space="preserve">Fire Hydrant W/ Connection </t>
  </si>
  <si>
    <t>576Mmx576Mm Galvanized Metal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</si>
</sst>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000000"/>
    <numFmt numFmtId="166" formatCode="0.000"/>
    <numFmt numFmtId="167" formatCode="0.0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[$-409]d\-mmm\-yy;@"/>
    <numFmt numFmtId="171" formatCode="0.0%"/>
  </numFmts>
  <fonts count="36">
    <font>
      <sz val="11"/>
      <color theme="1"/>
      <name val="Tw Cen MT"/>
      <charset val="134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Tw Cen MT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indexed="9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12"/>
      <color rgb="FF0C0C0C"/>
      <name val="Calibri"/>
      <family val="2"/>
    </font>
    <font>
      <b/>
      <sz val="12"/>
      <color rgb="FF0C0C0C"/>
      <name val="Calibri"/>
      <family val="2"/>
    </font>
    <font>
      <u/>
      <sz val="12"/>
      <color indexed="1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212121"/>
      <name val="Calibri"/>
      <family val="2"/>
    </font>
    <font>
      <b/>
      <u/>
      <sz val="12"/>
      <color rgb="FF212121"/>
      <name val="Calibri"/>
      <family val="2"/>
    </font>
    <font>
      <b/>
      <sz val="12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135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0" fontId="3" fillId="7" borderId="33" applyNumberFormat="0" applyFont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>
      <protection locked="0"/>
    </xf>
    <xf numFmtId="9" fontId="4" fillId="0" borderId="0" applyFont="0" applyFill="0" applyBorder="0" applyAlignment="0" applyProtection="0"/>
    <xf numFmtId="1" fontId="6" fillId="2" borderId="9">
      <alignment horizontal="center" vertical="center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2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70" fontId="12" fillId="2" borderId="2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" fontId="9" fillId="2" borderId="6" xfId="2" applyNumberFormat="1" applyFont="1" applyFill="1" applyBorder="1" applyAlignment="1">
      <alignment horizontal="center" vertical="center"/>
    </xf>
    <xf numFmtId="1" fontId="9" fillId="2" borderId="10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/>
    </xf>
    <xf numFmtId="1" fontId="9" fillId="2" borderId="8" xfId="2" applyNumberFormat="1" applyFont="1" applyFill="1" applyBorder="1" applyAlignment="1">
      <alignment horizontal="center" vertical="center"/>
    </xf>
    <xf numFmtId="1" fontId="9" fillId="2" borderId="11" xfId="2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66" fontId="18" fillId="0" borderId="9" xfId="0" applyNumberFormat="1" applyFont="1" applyBorder="1" applyAlignment="1">
      <alignment horizontal="center" vertical="center"/>
    </xf>
    <xf numFmtId="167" fontId="18" fillId="0" borderId="9" xfId="0" applyNumberFormat="1" applyFont="1" applyBorder="1" applyAlignment="1">
      <alignment horizontal="center" vertical="center"/>
    </xf>
    <xf numFmtId="164" fontId="7" fillId="0" borderId="9" xfId="1" applyFont="1" applyBorder="1" applyAlignment="1" applyProtection="1">
      <alignment horizontal="center" vertical="center"/>
    </xf>
    <xf numFmtId="168" fontId="7" fillId="0" borderId="9" xfId="0" applyNumberFormat="1" applyFont="1" applyBorder="1" applyAlignment="1">
      <alignment horizontal="left" vertical="center"/>
    </xf>
    <xf numFmtId="164" fontId="7" fillId="0" borderId="2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1" fontId="9" fillId="0" borderId="8" xfId="2" applyNumberFormat="1" applyFont="1" applyFill="1" applyBorder="1" applyAlignment="1">
      <alignment horizontal="center" vertical="center"/>
    </xf>
    <xf numFmtId="1" fontId="9" fillId="0" borderId="9" xfId="2" applyNumberFormat="1" applyFont="1" applyFill="1" applyBorder="1" applyAlignment="1">
      <alignment vertical="center"/>
    </xf>
    <xf numFmtId="1" fontId="9" fillId="0" borderId="14" xfId="2" applyNumberFormat="1" applyFont="1" applyFill="1" applyBorder="1" applyAlignment="1">
      <alignment horizontal="center" vertical="center"/>
    </xf>
    <xf numFmtId="0" fontId="19" fillId="5" borderId="9" xfId="0" applyFont="1" applyFill="1" applyBorder="1"/>
    <xf numFmtId="0" fontId="7" fillId="0" borderId="11" xfId="0" applyFont="1" applyBorder="1" applyAlignment="1">
      <alignment horizontal="center" vertical="center"/>
    </xf>
    <xf numFmtId="164" fontId="7" fillId="0" borderId="9" xfId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9" fillId="2" borderId="12" xfId="2" applyNumberFormat="1" applyFont="1" applyFill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68" fontId="7" fillId="0" borderId="15" xfId="0" applyNumberFormat="1" applyFont="1" applyBorder="1" applyAlignment="1">
      <alignment horizontal="left" vertical="center"/>
    </xf>
    <xf numFmtId="164" fontId="7" fillId="0" borderId="25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9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64" fontId="10" fillId="0" borderId="17" xfId="1" applyFont="1" applyFill="1" applyBorder="1" applyAlignment="1">
      <alignment horizontal="right" vertical="center"/>
    </xf>
    <xf numFmtId="169" fontId="19" fillId="6" borderId="26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1" fontId="7" fillId="0" borderId="15" xfId="0" applyNumberFormat="1" applyFont="1" applyBorder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169" fontId="19" fillId="0" borderId="17" xfId="0" applyNumberFormat="1" applyFont="1" applyBorder="1" applyAlignment="1">
      <alignment horizontal="center" vertical="center"/>
    </xf>
    <xf numFmtId="168" fontId="19" fillId="0" borderId="17" xfId="0" applyNumberFormat="1" applyFont="1" applyBorder="1" applyAlignment="1">
      <alignment vertical="center"/>
    </xf>
    <xf numFmtId="169" fontId="7" fillId="0" borderId="23" xfId="0" applyNumberFormat="1" applyFont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167" fontId="18" fillId="0" borderId="15" xfId="0" applyNumberFormat="1" applyFont="1" applyBorder="1" applyAlignment="1">
      <alignment horizontal="center" vertical="center"/>
    </xf>
    <xf numFmtId="164" fontId="7" fillId="0" borderId="15" xfId="1" applyFont="1" applyBorder="1" applyAlignment="1" applyProtection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0" borderId="11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/>
    </xf>
    <xf numFmtId="168" fontId="7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0" fontId="19" fillId="4" borderId="9" xfId="0" applyFont="1" applyFill="1" applyBorder="1"/>
    <xf numFmtId="166" fontId="21" fillId="0" borderId="9" xfId="0" applyNumberFormat="1" applyFont="1" applyBorder="1" applyAlignment="1">
      <alignment horizontal="center" vertical="center"/>
    </xf>
    <xf numFmtId="167" fontId="21" fillId="0" borderId="9" xfId="0" applyNumberFormat="1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68" fontId="21" fillId="0" borderId="1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24" fillId="0" borderId="15" xfId="0" applyFont="1" applyBorder="1" applyAlignment="1">
      <alignment vertical="center" wrapText="1"/>
    </xf>
    <xf numFmtId="168" fontId="7" fillId="0" borderId="14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7" fillId="0" borderId="0" xfId="0" applyFont="1"/>
    <xf numFmtId="0" fontId="7" fillId="2" borderId="0" xfId="0" applyFont="1" applyFill="1" applyAlignment="1">
      <alignment horizontal="center" vertical="center"/>
    </xf>
    <xf numFmtId="0" fontId="26" fillId="2" borderId="0" xfId="9" applyFont="1" applyFill="1"/>
    <xf numFmtId="0" fontId="27" fillId="2" borderId="0" xfId="9" applyFont="1" applyFill="1"/>
    <xf numFmtId="0" fontId="28" fillId="8" borderId="3" xfId="9" applyFont="1" applyFill="1" applyBorder="1" applyAlignment="1">
      <alignment horizontal="center"/>
    </xf>
    <xf numFmtId="0" fontId="28" fillId="8" borderId="21" xfId="9" applyFont="1" applyFill="1" applyBorder="1" applyAlignment="1">
      <alignment horizontal="center"/>
    </xf>
    <xf numFmtId="0" fontId="29" fillId="2" borderId="0" xfId="9" applyFont="1" applyFill="1"/>
    <xf numFmtId="0" fontId="7" fillId="0" borderId="15" xfId="0" applyFont="1" applyBorder="1" applyAlignment="1">
      <alignment horizontal="left" vertical="center"/>
    </xf>
    <xf numFmtId="169" fontId="7" fillId="0" borderId="25" xfId="0" applyNumberFormat="1" applyFont="1" applyBorder="1" applyAlignment="1">
      <alignment horizontal="center" vertical="center" wrapText="1"/>
    </xf>
    <xf numFmtId="169" fontId="10" fillId="0" borderId="27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center" vertical="center"/>
    </xf>
    <xf numFmtId="169" fontId="9" fillId="0" borderId="27" xfId="0" applyNumberFormat="1" applyFont="1" applyBorder="1" applyAlignment="1">
      <alignment vertical="center"/>
    </xf>
    <xf numFmtId="0" fontId="30" fillId="2" borderId="0" xfId="9" applyFont="1" applyFill="1"/>
    <xf numFmtId="0" fontId="31" fillId="2" borderId="0" xfId="9" applyFont="1" applyFill="1"/>
    <xf numFmtId="0" fontId="12" fillId="2" borderId="0" xfId="0" applyFont="1" applyFill="1" applyAlignment="1">
      <alignment horizontal="left" vertical="center"/>
    </xf>
    <xf numFmtId="0" fontId="27" fillId="0" borderId="9" xfId="12" applyFont="1" applyBorder="1" applyAlignment="1">
      <alignment horizontal="left" vertical="top" wrapText="1"/>
    </xf>
    <xf numFmtId="0" fontId="27" fillId="0" borderId="9" xfId="12" applyFont="1" applyBorder="1" applyAlignment="1">
      <alignment horizontal="center" vertical="center"/>
    </xf>
    <xf numFmtId="0" fontId="27" fillId="0" borderId="0" xfId="12" applyFont="1"/>
    <xf numFmtId="0" fontId="27" fillId="0" borderId="9" xfId="12" applyFont="1" applyBorder="1" applyAlignment="1">
      <alignment horizontal="right"/>
    </xf>
    <xf numFmtId="0" fontId="27" fillId="0" borderId="9" xfId="12" applyFont="1" applyBorder="1" applyAlignment="1">
      <alignment horizontal="left" vertical="top"/>
    </xf>
    <xf numFmtId="1" fontId="27" fillId="0" borderId="9" xfId="12" applyNumberFormat="1" applyFont="1" applyBorder="1" applyAlignment="1">
      <alignment horizontal="center" vertical="center"/>
    </xf>
    <xf numFmtId="0" fontId="27" fillId="0" borderId="9" xfId="12" applyFont="1" applyBorder="1" applyAlignment="1">
      <alignment horizontal="right" wrapText="1"/>
    </xf>
    <xf numFmtId="0" fontId="33" fillId="0" borderId="9" xfId="12" applyFont="1" applyBorder="1" applyAlignment="1">
      <alignment horizontal="left" vertical="top" wrapText="1"/>
    </xf>
    <xf numFmtId="0" fontId="33" fillId="0" borderId="9" xfId="12" applyFont="1" applyBorder="1" applyAlignment="1">
      <alignment horizontal="right" wrapText="1"/>
    </xf>
    <xf numFmtId="1" fontId="27" fillId="2" borderId="9" xfId="12" applyNumberFormat="1" applyFont="1" applyFill="1" applyBorder="1" applyAlignment="1">
      <alignment horizontal="center" vertical="center"/>
    </xf>
    <xf numFmtId="0" fontId="27" fillId="2" borderId="9" xfId="12" applyFont="1" applyFill="1" applyBorder="1" applyAlignment="1">
      <alignment horizontal="center" vertical="center"/>
    </xf>
    <xf numFmtId="1" fontId="13" fillId="0" borderId="9" xfId="2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34" fillId="0" borderId="15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8" fillId="8" borderId="1" xfId="9" applyFont="1" applyFill="1" applyBorder="1" applyAlignment="1">
      <alignment horizontal="center"/>
    </xf>
    <xf numFmtId="0" fontId="28" fillId="8" borderId="34" xfId="9" applyFont="1" applyFill="1" applyBorder="1" applyAlignment="1">
      <alignment horizontal="center"/>
    </xf>
    <xf numFmtId="165" fontId="16" fillId="9" borderId="8" xfId="0" applyNumberFormat="1" applyFont="1" applyFill="1" applyBorder="1" applyAlignment="1">
      <alignment horizontal="center" vertical="center" wrapText="1"/>
    </xf>
    <xf numFmtId="165" fontId="16" fillId="9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left" vertical="center" wrapText="1"/>
    </xf>
    <xf numFmtId="165" fontId="16" fillId="9" borderId="24" xfId="0" applyNumberFormat="1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center" vertical="center"/>
    </xf>
    <xf numFmtId="167" fontId="13" fillId="10" borderId="14" xfId="0" applyNumberFormat="1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 wrapText="1"/>
    </xf>
    <xf numFmtId="0" fontId="13" fillId="10" borderId="37" xfId="0" applyFont="1" applyFill="1" applyBorder="1" applyAlignment="1">
      <alignment horizontal="center" vertical="center" wrapText="1"/>
    </xf>
    <xf numFmtId="168" fontId="13" fillId="10" borderId="9" xfId="0" applyNumberFormat="1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left" vertical="center"/>
    </xf>
    <xf numFmtId="0" fontId="18" fillId="11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left" vertical="center" wrapText="1"/>
    </xf>
    <xf numFmtId="0" fontId="23" fillId="11" borderId="9" xfId="0" applyFont="1" applyFill="1" applyBorder="1" applyAlignment="1">
      <alignment horizontal="center" vertical="center"/>
    </xf>
    <xf numFmtId="1" fontId="23" fillId="11" borderId="9" xfId="0" applyNumberFormat="1" applyFont="1" applyFill="1" applyBorder="1" applyAlignment="1">
      <alignment horizontal="center" vertical="center"/>
    </xf>
    <xf numFmtId="164" fontId="23" fillId="11" borderId="9" xfId="0" applyNumberFormat="1" applyFont="1" applyFill="1" applyBorder="1" applyAlignment="1">
      <alignment horizontal="left" vertical="center"/>
    </xf>
    <xf numFmtId="169" fontId="25" fillId="11" borderId="24" xfId="0" applyNumberFormat="1" applyFont="1" applyFill="1" applyBorder="1" applyAlignment="1">
      <alignment horizontal="left" vertical="center"/>
    </xf>
    <xf numFmtId="0" fontId="17" fillId="11" borderId="9" xfId="0" applyFont="1" applyFill="1" applyBorder="1" applyAlignment="1">
      <alignment horizontal="center"/>
    </xf>
    <xf numFmtId="0" fontId="17" fillId="11" borderId="9" xfId="0" applyFont="1" applyFill="1" applyBorder="1" applyAlignment="1">
      <alignment horizontal="left"/>
    </xf>
    <xf numFmtId="1" fontId="17" fillId="11" borderId="9" xfId="0" applyNumberFormat="1" applyFont="1" applyFill="1" applyBorder="1" applyAlignment="1">
      <alignment horizontal="center" vertical="center"/>
    </xf>
    <xf numFmtId="9" fontId="17" fillId="11" borderId="9" xfId="0" applyNumberFormat="1" applyFont="1" applyFill="1" applyBorder="1" applyAlignment="1">
      <alignment horizontal="left" vertical="center"/>
    </xf>
    <xf numFmtId="0" fontId="17" fillId="12" borderId="8" xfId="0" applyFont="1" applyFill="1" applyBorder="1" applyAlignment="1">
      <alignment horizontal="left" vertical="center"/>
    </xf>
    <xf numFmtId="0" fontId="18" fillId="12" borderId="9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left"/>
    </xf>
    <xf numFmtId="1" fontId="17" fillId="12" borderId="9" xfId="0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9" fontId="17" fillId="12" borderId="9" xfId="0" applyNumberFormat="1" applyFont="1" applyFill="1" applyBorder="1" applyAlignment="1">
      <alignment horizontal="left" vertical="center"/>
    </xf>
    <xf numFmtId="169" fontId="25" fillId="12" borderId="24" xfId="0" applyNumberFormat="1" applyFont="1" applyFill="1" applyBorder="1" applyAlignment="1">
      <alignment horizontal="left" vertical="center"/>
    </xf>
    <xf numFmtId="0" fontId="17" fillId="13" borderId="8" xfId="0" applyFont="1" applyFill="1" applyBorder="1" applyAlignment="1">
      <alignment horizontal="left" vertical="center"/>
    </xf>
    <xf numFmtId="0" fontId="18" fillId="13" borderId="9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/>
    </xf>
    <xf numFmtId="0" fontId="17" fillId="13" borderId="9" xfId="0" applyFont="1" applyFill="1" applyBorder="1" applyAlignment="1">
      <alignment horizontal="left"/>
    </xf>
    <xf numFmtId="1" fontId="17" fillId="13" borderId="9" xfId="0" applyNumberFormat="1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10" fontId="17" fillId="13" borderId="9" xfId="0" applyNumberFormat="1" applyFont="1" applyFill="1" applyBorder="1" applyAlignment="1">
      <alignment horizontal="left" vertical="center"/>
    </xf>
    <xf numFmtId="169" fontId="25" fillId="13" borderId="24" xfId="0" applyNumberFormat="1" applyFont="1" applyFill="1" applyBorder="1" applyAlignment="1">
      <alignment horizontal="left" vertical="center"/>
    </xf>
    <xf numFmtId="171" fontId="17" fillId="13" borderId="9" xfId="0" applyNumberFormat="1" applyFont="1" applyFill="1" applyBorder="1" applyAlignment="1">
      <alignment horizontal="left" vertical="center"/>
    </xf>
    <xf numFmtId="0" fontId="17" fillId="13" borderId="28" xfId="0" applyFont="1" applyFill="1" applyBorder="1" applyAlignment="1">
      <alignment horizontal="left" vertical="center"/>
    </xf>
    <xf numFmtId="0" fontId="18" fillId="13" borderId="29" xfId="0" applyFont="1" applyFill="1" applyBorder="1" applyAlignment="1">
      <alignment horizontal="center" vertical="center"/>
    </xf>
    <xf numFmtId="165" fontId="17" fillId="13" borderId="29" xfId="0" applyNumberFormat="1" applyFont="1" applyFill="1" applyBorder="1" applyAlignment="1">
      <alignment horizontal="center" vertical="center"/>
    </xf>
    <xf numFmtId="0" fontId="17" fillId="13" borderId="29" xfId="0" applyFont="1" applyFill="1" applyBorder="1" applyAlignment="1">
      <alignment horizontal="left" vertical="center" wrapText="1"/>
    </xf>
    <xf numFmtId="0" fontId="23" fillId="13" borderId="29" xfId="0" applyFont="1" applyFill="1" applyBorder="1" applyAlignment="1">
      <alignment horizontal="center" vertical="center"/>
    </xf>
    <xf numFmtId="1" fontId="23" fillId="13" borderId="29" xfId="0" applyNumberFormat="1" applyFont="1" applyFill="1" applyBorder="1" applyAlignment="1">
      <alignment horizontal="center" vertical="center"/>
    </xf>
    <xf numFmtId="164" fontId="23" fillId="13" borderId="29" xfId="0" applyNumberFormat="1" applyFont="1" applyFill="1" applyBorder="1" applyAlignment="1">
      <alignment horizontal="left" vertical="center"/>
    </xf>
    <xf numFmtId="169" fontId="25" fillId="13" borderId="3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165" fontId="14" fillId="9" borderId="6" xfId="0" applyNumberFormat="1" applyFont="1" applyFill="1" applyBorder="1" applyAlignment="1">
      <alignment horizontal="center" vertical="center" wrapText="1"/>
    </xf>
    <xf numFmtId="165" fontId="14" fillId="9" borderId="7" xfId="0" applyNumberFormat="1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165" fontId="14" fillId="9" borderId="23" xfId="0" applyNumberFormat="1" applyFont="1" applyFill="1" applyBorder="1" applyAlignment="1">
      <alignment horizontal="center" vertical="center" wrapText="1"/>
    </xf>
    <xf numFmtId="165" fontId="14" fillId="9" borderId="9" xfId="0" applyNumberFormat="1" applyFont="1" applyFill="1" applyBorder="1" applyAlignment="1">
      <alignment horizontal="center" vertical="center" wrapText="1"/>
    </xf>
    <xf numFmtId="0" fontId="26" fillId="10" borderId="1" xfId="9" applyFont="1" applyFill="1" applyBorder="1" applyAlignment="1">
      <alignment horizontal="right"/>
    </xf>
    <xf numFmtId="0" fontId="28" fillId="10" borderId="2" xfId="9" applyFont="1" applyFill="1" applyBorder="1"/>
    <xf numFmtId="164" fontId="28" fillId="10" borderId="34" xfId="10" applyFont="1" applyFill="1" applyBorder="1"/>
    <xf numFmtId="0" fontId="26" fillId="10" borderId="5" xfId="9" applyFont="1" applyFill="1" applyBorder="1" applyAlignment="1">
      <alignment horizontal="right"/>
    </xf>
    <xf numFmtId="0" fontId="28" fillId="10" borderId="0" xfId="9" applyFont="1" applyFill="1"/>
    <xf numFmtId="164" fontId="28" fillId="10" borderId="22" xfId="10" applyFont="1" applyFill="1" applyBorder="1"/>
    <xf numFmtId="168" fontId="28" fillId="10" borderId="22" xfId="10" applyNumberFormat="1" applyFont="1" applyFill="1" applyBorder="1"/>
    <xf numFmtId="0" fontId="26" fillId="10" borderId="35" xfId="9" applyFont="1" applyFill="1" applyBorder="1" applyAlignment="1">
      <alignment horizontal="right"/>
    </xf>
    <xf numFmtId="0" fontId="28" fillId="10" borderId="31" xfId="9" applyFont="1" applyFill="1" applyBorder="1"/>
    <xf numFmtId="169" fontId="28" fillId="10" borderId="32" xfId="10" applyNumberFormat="1" applyFont="1" applyFill="1" applyBorder="1"/>
    <xf numFmtId="0" fontId="28" fillId="10" borderId="1" xfId="9" applyFont="1" applyFill="1" applyBorder="1" applyAlignment="1">
      <alignment horizontal="right"/>
    </xf>
    <xf numFmtId="9" fontId="28" fillId="10" borderId="34" xfId="11" applyFont="1" applyFill="1" applyBorder="1"/>
    <xf numFmtId="0" fontId="28" fillId="10" borderId="5" xfId="9" applyFont="1" applyFill="1" applyBorder="1"/>
    <xf numFmtId="9" fontId="28" fillId="10" borderId="22" xfId="11" applyFont="1" applyFill="1" applyBorder="1"/>
    <xf numFmtId="0" fontId="28" fillId="10" borderId="35" xfId="9" applyFont="1" applyFill="1" applyBorder="1"/>
    <xf numFmtId="9" fontId="28" fillId="10" borderId="32" xfId="11" applyFont="1" applyFill="1" applyBorder="1"/>
    <xf numFmtId="0" fontId="35" fillId="9" borderId="3" xfId="0" applyFont="1" applyFill="1" applyBorder="1" applyAlignment="1">
      <alignment horizontal="center" vertical="center"/>
    </xf>
    <xf numFmtId="0" fontId="35" fillId="9" borderId="4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70" fontId="12" fillId="2" borderId="22" xfId="0" applyNumberFormat="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</cellXfs>
  <cellStyles count="13">
    <cellStyle name="Currency" xfId="1" builtinId="4"/>
    <cellStyle name="Currency 2" xfId="3" xr:uid="{00000000-0005-0000-0000-000031000000}"/>
    <cellStyle name="Currency 3" xfId="4" xr:uid="{00000000-0005-0000-0000-000032000000}"/>
    <cellStyle name="Currency 4" xfId="10" xr:uid="{31B63A4D-20A0-4224-9C51-B66763BF4A1D}"/>
    <cellStyle name="Normal" xfId="0" builtinId="0"/>
    <cellStyle name="Normal 2" xfId="9" xr:uid="{6C8F0610-00AB-43D9-AB87-B7294B9D5E86}"/>
    <cellStyle name="Normal 2 3" xfId="5" xr:uid="{00000000-0005-0000-0000-000033000000}"/>
    <cellStyle name="Normal 3" xfId="12" xr:uid="{2822AB4E-5DCC-414C-920D-088233255164}"/>
    <cellStyle name="Normal 4" xfId="6" xr:uid="{00000000-0005-0000-0000-000034000000}"/>
    <cellStyle name="Note" xfId="2" builtinId="10"/>
    <cellStyle name="Percent 2" xfId="7" xr:uid="{00000000-0005-0000-0000-000035000000}"/>
    <cellStyle name="Percent 3" xfId="11" xr:uid="{367422E9-F0F9-4602-B6B4-009863654D2A}"/>
    <cellStyle name="Style 1" xfId="8" xr:uid="{00000000-0005-0000-0000-000036000000}"/>
  </cellStyles>
  <dxfs count="0"/>
  <tableStyles count="0" defaultTableStyle="TableStyleMedium9" defaultPivotStyle="PivotStyleLight16"/>
  <colors>
    <mruColors>
      <color rgb="FF013554"/>
      <color rgb="FF00496A"/>
      <color rgb="FF4A4C4C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6</xdr:row>
      <xdr:rowOff>0</xdr:rowOff>
    </xdr:from>
    <xdr:ext cx="184731" cy="28361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456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8361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7360" y="0"/>
          <a:ext cx="184150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8361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A7A8B5-0F32-4948-B014-E42BA20DAD75}"/>
            </a:ext>
          </a:extLst>
        </xdr:cNvPr>
        <xdr:cNvSpPr txBox="1"/>
      </xdr:nvSpPr>
      <xdr:spPr>
        <a:xfrm>
          <a:off x="22783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8361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6B8F5B-97B5-46D1-8863-CD06334CD0BF}"/>
            </a:ext>
          </a:extLst>
        </xdr:cNvPr>
        <xdr:cNvSpPr txBox="1"/>
      </xdr:nvSpPr>
      <xdr:spPr>
        <a:xfrm>
          <a:off x="18211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</xdr:row>
      <xdr:rowOff>0</xdr:rowOff>
    </xdr:from>
    <xdr:ext cx="184731" cy="2836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57B0B7-7CFB-4322-B3AE-06B38DF7D5F4}"/>
            </a:ext>
          </a:extLst>
        </xdr:cNvPr>
        <xdr:cNvSpPr txBox="1"/>
      </xdr:nvSpPr>
      <xdr:spPr>
        <a:xfrm>
          <a:off x="22783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361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67340C3-8C8C-477F-84AC-5B122C328AF3}"/>
            </a:ext>
          </a:extLst>
        </xdr:cNvPr>
        <xdr:cNvSpPr txBox="1"/>
      </xdr:nvSpPr>
      <xdr:spPr>
        <a:xfrm>
          <a:off x="18211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4731" cy="29313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DEE0CDE-2FD6-417F-B7F9-E1E04081D90F}"/>
            </a:ext>
          </a:extLst>
        </xdr:cNvPr>
        <xdr:cNvSpPr txBox="1"/>
      </xdr:nvSpPr>
      <xdr:spPr>
        <a:xfrm>
          <a:off x="14660880" y="0"/>
          <a:ext cx="184731" cy="293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</xdr:row>
      <xdr:rowOff>0</xdr:rowOff>
    </xdr:from>
    <xdr:ext cx="184731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574F7E-F546-44C2-B5EE-990E25FAD6B7}"/>
            </a:ext>
          </a:extLst>
        </xdr:cNvPr>
        <xdr:cNvSpPr txBox="1"/>
      </xdr:nvSpPr>
      <xdr:spPr>
        <a:xfrm>
          <a:off x="22783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361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B3CB08C-3DE1-4BE1-B047-7DFD9EEF6C23}"/>
            </a:ext>
          </a:extLst>
        </xdr:cNvPr>
        <xdr:cNvSpPr txBox="1"/>
      </xdr:nvSpPr>
      <xdr:spPr>
        <a:xfrm>
          <a:off x="18211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4731" cy="29313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9322298-7F3B-4072-86F9-8BA8A953B291}"/>
            </a:ext>
          </a:extLst>
        </xdr:cNvPr>
        <xdr:cNvSpPr txBox="1"/>
      </xdr:nvSpPr>
      <xdr:spPr>
        <a:xfrm>
          <a:off x="14660880" y="0"/>
          <a:ext cx="184731" cy="293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</xdr:row>
      <xdr:rowOff>0</xdr:rowOff>
    </xdr:from>
    <xdr:ext cx="184731" cy="28361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9763A3-3F00-4889-A85E-03A390898BF4}"/>
            </a:ext>
          </a:extLst>
        </xdr:cNvPr>
        <xdr:cNvSpPr txBox="1"/>
      </xdr:nvSpPr>
      <xdr:spPr>
        <a:xfrm>
          <a:off x="22783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361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791C77-BE4F-4210-ACE3-3F059942454B}"/>
            </a:ext>
          </a:extLst>
        </xdr:cNvPr>
        <xdr:cNvSpPr txBox="1"/>
      </xdr:nvSpPr>
      <xdr:spPr>
        <a:xfrm>
          <a:off x="18211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4731" cy="28361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11478A5-AF88-4922-A9A8-2D48D6B36125}"/>
            </a:ext>
          </a:extLst>
        </xdr:cNvPr>
        <xdr:cNvSpPr txBox="1"/>
      </xdr:nvSpPr>
      <xdr:spPr>
        <a:xfrm>
          <a:off x="1466088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0975" cy="27622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995F333-7269-4FCA-9E31-3AFBAA08107A}"/>
            </a:ext>
          </a:extLst>
        </xdr:cNvPr>
        <xdr:cNvSpPr txBox="1"/>
      </xdr:nvSpPr>
      <xdr:spPr>
        <a:xfrm>
          <a:off x="14660880" y="0"/>
          <a:ext cx="18097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twoCellAnchor editAs="oneCell">
    <xdr:from>
      <xdr:col>0</xdr:col>
      <xdr:colOff>142875</xdr:colOff>
      <xdr:row>2</xdr:row>
      <xdr:rowOff>119062</xdr:rowOff>
    </xdr:from>
    <xdr:to>
      <xdr:col>3</xdr:col>
      <xdr:colOff>325210</xdr:colOff>
      <xdr:row>5</xdr:row>
      <xdr:rowOff>111578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96DAB45-9E74-4506-8543-77880040D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47687"/>
          <a:ext cx="2220685" cy="74261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J176"/>
  <sheetViews>
    <sheetView showGridLines="0" tabSelected="1" zoomScale="80" zoomScaleNormal="80" zoomScaleSheetLayoutView="85" workbookViewId="0">
      <pane ySplit="7" topLeftCell="A182" activePane="bottomLeft" state="frozen"/>
      <selection pane="bottomLeft" activeCell="I20" sqref="I20"/>
    </sheetView>
  </sheetViews>
  <sheetFormatPr defaultColWidth="9" defaultRowHeight="15.6"/>
  <cols>
    <col min="1" max="1" width="4.09765625" style="4" customWidth="1"/>
    <col min="2" max="2" width="13.19921875" style="4" bestFit="1" customWidth="1"/>
    <col min="3" max="3" width="9.5" style="4" customWidth="1"/>
    <col min="4" max="4" width="68.8984375" style="4" customWidth="1"/>
    <col min="5" max="6" width="11.5" style="89" customWidth="1"/>
    <col min="7" max="7" width="14" style="89" customWidth="1"/>
    <col min="8" max="8" width="10.5" style="4" customWidth="1"/>
    <col min="9" max="10" width="14" style="89" customWidth="1"/>
    <col min="11" max="12" width="12.5" style="4" customWidth="1"/>
    <col min="13" max="13" width="14.5" style="4" customWidth="1"/>
    <col min="14" max="14" width="19.09765625" style="4" customWidth="1"/>
    <col min="15" max="15" width="14.59765625" style="4" customWidth="1"/>
    <col min="16" max="16" width="12.5" style="4" customWidth="1"/>
    <col min="17" max="17" width="15.19921875" style="64" customWidth="1"/>
    <col min="18" max="16384" width="9" style="4"/>
  </cols>
  <sheetData>
    <row r="1" spans="1:18" s="3" customFormat="1" ht="16.2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6.2" thickBot="1">
      <c r="A2" s="198" t="s">
        <v>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</row>
    <row r="3" spans="1:18" ht="17.399999999999999" customHeight="1">
      <c r="A3" s="201"/>
      <c r="B3" s="202"/>
      <c r="C3" s="202"/>
      <c r="D3" s="202"/>
      <c r="E3" s="202"/>
      <c r="F3" s="202"/>
      <c r="G3" s="202"/>
      <c r="H3" s="202"/>
      <c r="I3" s="202"/>
      <c r="J3" s="203" t="s">
        <v>9</v>
      </c>
      <c r="K3" s="203"/>
      <c r="L3" s="204"/>
      <c r="M3" s="204"/>
      <c r="N3" s="204"/>
      <c r="O3" s="204"/>
      <c r="P3" s="204"/>
      <c r="Q3" s="205"/>
    </row>
    <row r="4" spans="1:18" ht="18" customHeight="1">
      <c r="A4" s="201"/>
      <c r="B4" s="202"/>
      <c r="C4" s="202"/>
      <c r="D4" s="202"/>
      <c r="E4" s="202"/>
      <c r="F4" s="202"/>
      <c r="G4" s="202"/>
      <c r="H4" s="202"/>
      <c r="I4" s="202"/>
      <c r="J4" s="115" t="s">
        <v>10</v>
      </c>
      <c r="K4" s="115"/>
      <c r="L4" s="206"/>
      <c r="M4" s="206"/>
      <c r="N4" s="206"/>
      <c r="O4" s="206"/>
      <c r="P4" s="206"/>
      <c r="Q4" s="207"/>
    </row>
    <row r="5" spans="1:18" ht="24" customHeight="1">
      <c r="A5" s="201"/>
      <c r="B5" s="202"/>
      <c r="C5" s="202"/>
      <c r="D5" s="202"/>
      <c r="E5" s="202"/>
      <c r="F5" s="202"/>
      <c r="G5" s="202"/>
      <c r="H5" s="202"/>
      <c r="I5" s="202"/>
      <c r="J5" s="116" t="s">
        <v>11</v>
      </c>
      <c r="K5" s="116"/>
      <c r="L5" s="4" t="s">
        <v>128</v>
      </c>
      <c r="M5" s="208"/>
      <c r="N5" s="208"/>
      <c r="O5" s="8"/>
      <c r="P5" s="8"/>
      <c r="Q5" s="209"/>
    </row>
    <row r="6" spans="1:18" ht="24" customHeight="1">
      <c r="A6" s="210"/>
      <c r="B6" s="211"/>
      <c r="C6" s="211"/>
      <c r="D6" s="211"/>
      <c r="E6" s="211"/>
      <c r="F6" s="211"/>
      <c r="G6" s="211"/>
      <c r="H6" s="211"/>
      <c r="I6" s="211"/>
      <c r="J6" s="102"/>
      <c r="K6" s="102"/>
      <c r="M6" s="6"/>
      <c r="N6" s="6"/>
      <c r="O6" s="7"/>
      <c r="P6" s="8"/>
      <c r="Q6" s="5"/>
    </row>
    <row r="7" spans="1:18" s="175" customFormat="1" ht="46.8">
      <c r="A7" s="177" t="s">
        <v>12</v>
      </c>
      <c r="B7" s="178" t="s">
        <v>13</v>
      </c>
      <c r="C7" s="178" t="s">
        <v>14</v>
      </c>
      <c r="D7" s="179" t="s">
        <v>0</v>
      </c>
      <c r="E7" s="178" t="s">
        <v>15</v>
      </c>
      <c r="F7" s="178" t="s">
        <v>16</v>
      </c>
      <c r="G7" s="178" t="s">
        <v>17</v>
      </c>
      <c r="H7" s="178" t="s">
        <v>18</v>
      </c>
      <c r="I7" s="178" t="s">
        <v>19</v>
      </c>
      <c r="J7" s="178" t="s">
        <v>20</v>
      </c>
      <c r="K7" s="178" t="s">
        <v>21</v>
      </c>
      <c r="L7" s="178" t="s">
        <v>25</v>
      </c>
      <c r="M7" s="178" t="s">
        <v>22</v>
      </c>
      <c r="N7" s="178" t="s">
        <v>23</v>
      </c>
      <c r="O7" s="178" t="s">
        <v>24</v>
      </c>
      <c r="P7" s="178" t="s">
        <v>114</v>
      </c>
      <c r="Q7" s="180" t="s">
        <v>26</v>
      </c>
    </row>
    <row r="8" spans="1:18" s="176" customFormat="1">
      <c r="A8" s="127"/>
      <c r="B8" s="128"/>
      <c r="C8" s="181">
        <v>1</v>
      </c>
      <c r="D8" s="129" t="s">
        <v>27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30"/>
    </row>
    <row r="9" spans="1:18">
      <c r="A9" s="9">
        <f>IF(F9&lt;&gt;"",1+MAX($A$7:A8),"")</f>
        <v>1</v>
      </c>
      <c r="B9" s="10"/>
      <c r="C9" s="10"/>
      <c r="D9" s="11" t="s">
        <v>28</v>
      </c>
      <c r="E9" s="12">
        <v>1</v>
      </c>
      <c r="F9" s="13">
        <v>0</v>
      </c>
      <c r="G9" s="14">
        <f t="shared" ref="G9:G15" si="0">(F9*E9)+E9</f>
        <v>1</v>
      </c>
      <c r="H9" s="12" t="s">
        <v>29</v>
      </c>
      <c r="I9" s="23">
        <v>0</v>
      </c>
      <c r="J9" s="24">
        <f t="shared" ref="J9:J15" si="1">+I9*G9</f>
        <v>0</v>
      </c>
      <c r="K9" s="25">
        <v>0</v>
      </c>
      <c r="L9" s="26">
        <f t="shared" ref="L9:L15" si="2">I9*K9</f>
        <v>0</v>
      </c>
      <c r="M9" s="26">
        <f t="shared" ref="M9:M15" si="3">K9*J9</f>
        <v>0</v>
      </c>
      <c r="N9" s="26">
        <v>0</v>
      </c>
      <c r="O9" s="26">
        <f t="shared" ref="O9:O15" si="4">N9*G9</f>
        <v>0</v>
      </c>
      <c r="P9" s="26">
        <f>(I9*K9)+N9</f>
        <v>0</v>
      </c>
      <c r="Q9" s="15">
        <f t="shared" ref="Q9:Q15" si="5">P9*G9</f>
        <v>0</v>
      </c>
      <c r="R9" s="16"/>
    </row>
    <row r="10" spans="1:18">
      <c r="A10" s="17">
        <f>IF(F10&lt;&gt;"",1+MAX($A$7:A9),"")</f>
        <v>2</v>
      </c>
      <c r="B10" s="18"/>
      <c r="C10" s="18"/>
      <c r="D10" s="19" t="s">
        <v>30</v>
      </c>
      <c r="E10" s="20">
        <v>1</v>
      </c>
      <c r="F10" s="21">
        <v>0</v>
      </c>
      <c r="G10" s="22">
        <f t="shared" si="0"/>
        <v>1</v>
      </c>
      <c r="H10" s="20" t="s">
        <v>29</v>
      </c>
      <c r="I10" s="23">
        <v>0</v>
      </c>
      <c r="J10" s="24">
        <f t="shared" si="1"/>
        <v>0</v>
      </c>
      <c r="K10" s="25">
        <v>0</v>
      </c>
      <c r="L10" s="26">
        <f t="shared" si="2"/>
        <v>0</v>
      </c>
      <c r="M10" s="26">
        <f t="shared" si="3"/>
        <v>0</v>
      </c>
      <c r="N10" s="26">
        <v>0</v>
      </c>
      <c r="O10" s="26">
        <f t="shared" si="4"/>
        <v>0</v>
      </c>
      <c r="P10" s="26">
        <f t="shared" ref="P10:P15" si="6">(I10*K10)+N10</f>
        <v>0</v>
      </c>
      <c r="Q10" s="27">
        <f t="shared" si="5"/>
        <v>0</v>
      </c>
      <c r="R10" s="16"/>
    </row>
    <row r="11" spans="1:18">
      <c r="A11" s="17">
        <f>IF(F11&lt;&gt;"",1+MAX($A$7:A10),"")</f>
        <v>3</v>
      </c>
      <c r="B11" s="18"/>
      <c r="C11" s="18"/>
      <c r="D11" s="19" t="s">
        <v>31</v>
      </c>
      <c r="E11" s="20">
        <v>1</v>
      </c>
      <c r="F11" s="21">
        <v>0</v>
      </c>
      <c r="G11" s="22">
        <f t="shared" si="0"/>
        <v>1</v>
      </c>
      <c r="H11" s="20" t="s">
        <v>29</v>
      </c>
      <c r="I11" s="23">
        <v>0</v>
      </c>
      <c r="J11" s="24">
        <f t="shared" si="1"/>
        <v>0</v>
      </c>
      <c r="K11" s="25">
        <v>0</v>
      </c>
      <c r="L11" s="26">
        <f t="shared" si="2"/>
        <v>0</v>
      </c>
      <c r="M11" s="26">
        <f t="shared" si="3"/>
        <v>0</v>
      </c>
      <c r="N11" s="26">
        <v>0</v>
      </c>
      <c r="O11" s="26">
        <f t="shared" si="4"/>
        <v>0</v>
      </c>
      <c r="P11" s="26">
        <f t="shared" si="6"/>
        <v>0</v>
      </c>
      <c r="Q11" s="27">
        <f t="shared" si="5"/>
        <v>0</v>
      </c>
      <c r="R11" s="16"/>
    </row>
    <row r="12" spans="1:18">
      <c r="A12" s="17">
        <f>IF(F12&lt;&gt;"",1+MAX($A$7:A11),"")</f>
        <v>4</v>
      </c>
      <c r="B12" s="18"/>
      <c r="C12" s="18"/>
      <c r="D12" s="19" t="s">
        <v>32</v>
      </c>
      <c r="E12" s="20">
        <v>1</v>
      </c>
      <c r="F12" s="21">
        <v>0</v>
      </c>
      <c r="G12" s="22">
        <f t="shared" si="0"/>
        <v>1</v>
      </c>
      <c r="H12" s="20" t="s">
        <v>29</v>
      </c>
      <c r="I12" s="23">
        <v>0</v>
      </c>
      <c r="J12" s="24">
        <f t="shared" si="1"/>
        <v>0</v>
      </c>
      <c r="K12" s="25">
        <v>0</v>
      </c>
      <c r="L12" s="26">
        <f t="shared" si="2"/>
        <v>0</v>
      </c>
      <c r="M12" s="26">
        <f t="shared" si="3"/>
        <v>0</v>
      </c>
      <c r="N12" s="26">
        <v>0</v>
      </c>
      <c r="O12" s="26">
        <f t="shared" si="4"/>
        <v>0</v>
      </c>
      <c r="P12" s="26">
        <f t="shared" si="6"/>
        <v>0</v>
      </c>
      <c r="Q12" s="27">
        <f t="shared" si="5"/>
        <v>0</v>
      </c>
      <c r="R12" s="16"/>
    </row>
    <row r="13" spans="1:18">
      <c r="A13" s="17">
        <f>IF(F13&lt;&gt;"",1+MAX($A$7:A12),"")</f>
        <v>5</v>
      </c>
      <c r="B13" s="18"/>
      <c r="C13" s="18"/>
      <c r="D13" s="19" t="s">
        <v>33</v>
      </c>
      <c r="E13" s="20">
        <v>1</v>
      </c>
      <c r="F13" s="21">
        <v>0</v>
      </c>
      <c r="G13" s="22">
        <f t="shared" si="0"/>
        <v>1</v>
      </c>
      <c r="H13" s="20" t="s">
        <v>29</v>
      </c>
      <c r="I13" s="23">
        <v>0</v>
      </c>
      <c r="J13" s="24">
        <f t="shared" si="1"/>
        <v>0</v>
      </c>
      <c r="K13" s="25">
        <v>0</v>
      </c>
      <c r="L13" s="26">
        <f t="shared" si="2"/>
        <v>0</v>
      </c>
      <c r="M13" s="26">
        <f t="shared" si="3"/>
        <v>0</v>
      </c>
      <c r="N13" s="26">
        <v>0</v>
      </c>
      <c r="O13" s="26">
        <f t="shared" si="4"/>
        <v>0</v>
      </c>
      <c r="P13" s="26">
        <f t="shared" si="6"/>
        <v>0</v>
      </c>
      <c r="Q13" s="27">
        <f t="shared" si="5"/>
        <v>0</v>
      </c>
      <c r="R13" s="16"/>
    </row>
    <row r="14" spans="1:18">
      <c r="A14" s="17">
        <f>IF(F14&lt;&gt;"",1+MAX($A$7:A13),"")</f>
        <v>6</v>
      </c>
      <c r="B14" s="18"/>
      <c r="C14" s="18"/>
      <c r="D14" s="19" t="s">
        <v>34</v>
      </c>
      <c r="E14" s="20">
        <v>1</v>
      </c>
      <c r="F14" s="21">
        <v>0</v>
      </c>
      <c r="G14" s="22">
        <f t="shared" si="0"/>
        <v>1</v>
      </c>
      <c r="H14" s="20" t="s">
        <v>29</v>
      </c>
      <c r="I14" s="23">
        <v>0</v>
      </c>
      <c r="J14" s="24">
        <f t="shared" si="1"/>
        <v>0</v>
      </c>
      <c r="K14" s="25">
        <v>0</v>
      </c>
      <c r="L14" s="26">
        <f t="shared" si="2"/>
        <v>0</v>
      </c>
      <c r="M14" s="26">
        <f t="shared" si="3"/>
        <v>0</v>
      </c>
      <c r="N14" s="26">
        <v>0</v>
      </c>
      <c r="O14" s="26">
        <f t="shared" si="4"/>
        <v>0</v>
      </c>
      <c r="P14" s="26">
        <f t="shared" si="6"/>
        <v>0</v>
      </c>
      <c r="Q14" s="27">
        <f t="shared" si="5"/>
        <v>0</v>
      </c>
      <c r="R14" s="16"/>
    </row>
    <row r="15" spans="1:18" ht="16.2" thickBot="1">
      <c r="A15" s="17">
        <f>IF(F15&lt;&gt;"",1+MAX($A$7:A14),"")</f>
        <v>7</v>
      </c>
      <c r="B15" s="18"/>
      <c r="C15" s="18"/>
      <c r="D15" s="95" t="s">
        <v>35</v>
      </c>
      <c r="E15" s="40">
        <v>1</v>
      </c>
      <c r="F15" s="55">
        <v>0</v>
      </c>
      <c r="G15" s="54">
        <f t="shared" si="0"/>
        <v>1</v>
      </c>
      <c r="H15" s="40" t="s">
        <v>29</v>
      </c>
      <c r="I15" s="42">
        <v>0</v>
      </c>
      <c r="J15" s="62">
        <f t="shared" si="1"/>
        <v>0</v>
      </c>
      <c r="K15" s="63">
        <v>0</v>
      </c>
      <c r="L15" s="43">
        <f t="shared" si="2"/>
        <v>0</v>
      </c>
      <c r="M15" s="43">
        <f t="shared" si="3"/>
        <v>0</v>
      </c>
      <c r="N15" s="43">
        <v>0</v>
      </c>
      <c r="O15" s="43">
        <f t="shared" si="4"/>
        <v>0</v>
      </c>
      <c r="P15" s="26">
        <f t="shared" si="6"/>
        <v>0</v>
      </c>
      <c r="Q15" s="44">
        <f t="shared" si="5"/>
        <v>0</v>
      </c>
      <c r="R15" s="16"/>
    </row>
    <row r="16" spans="1:18" s="3" customFormat="1" ht="16.2" thickBot="1">
      <c r="A16" s="28" t="str">
        <f>IF(F16&lt;&gt;"",1+MAX($A$7:A15),"")</f>
        <v/>
      </c>
      <c r="B16" s="29"/>
      <c r="C16" s="45"/>
      <c r="D16" s="46" t="s">
        <v>36</v>
      </c>
      <c r="E16" s="47"/>
      <c r="F16" s="47"/>
      <c r="G16" s="47"/>
      <c r="H16" s="47"/>
      <c r="I16" s="47"/>
      <c r="J16" s="47"/>
      <c r="K16" s="49"/>
      <c r="L16" s="49"/>
      <c r="M16" s="49"/>
      <c r="N16" s="49"/>
      <c r="O16" s="49"/>
      <c r="P16" s="49"/>
      <c r="Q16" s="50">
        <f>SUM(Q9:Q15)</f>
        <v>0</v>
      </c>
      <c r="R16" s="31"/>
    </row>
    <row r="17" spans="1:36" s="3" customFormat="1">
      <c r="A17" s="28" t="str">
        <f>IF(F17&lt;&gt;"",1+MAX($A$7:A16),"")</f>
        <v/>
      </c>
      <c r="B17" s="29"/>
      <c r="C17" s="2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31"/>
    </row>
    <row r="18" spans="1:36" s="176" customFormat="1">
      <c r="A18" s="127" t="str">
        <f>IF(F18&lt;&gt;"",1+MAX($A$7:A17),"")</f>
        <v/>
      </c>
      <c r="B18" s="128"/>
      <c r="C18" s="181">
        <v>2</v>
      </c>
      <c r="D18" s="129" t="s">
        <v>37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30"/>
    </row>
    <row r="19" spans="1:36">
      <c r="A19" s="34" t="str">
        <f>IF(F19&lt;&gt;"",1+MAX($A$7:A18),"")</f>
        <v/>
      </c>
      <c r="B19" s="35"/>
      <c r="C19" s="36"/>
      <c r="D19" s="37" t="s">
        <v>38</v>
      </c>
      <c r="E19" s="38"/>
      <c r="F19" s="21"/>
      <c r="G19" s="22"/>
      <c r="H19" s="22"/>
      <c r="I19" s="22"/>
      <c r="J19" s="22"/>
      <c r="K19" s="39"/>
      <c r="L19" s="39"/>
      <c r="M19" s="39"/>
      <c r="N19" s="39"/>
      <c r="O19" s="39"/>
      <c r="P19" s="39"/>
      <c r="Q19" s="27"/>
      <c r="R19" s="16"/>
    </row>
    <row r="20" spans="1:36">
      <c r="A20" s="9">
        <f>IF(F20&lt;&gt;"",1+MAX($A$7:A19),"")</f>
        <v>8</v>
      </c>
      <c r="B20" s="114" t="s">
        <v>222</v>
      </c>
      <c r="C20" s="10"/>
      <c r="D20" s="103" t="s">
        <v>227</v>
      </c>
      <c r="E20" s="104">
        <v>1</v>
      </c>
      <c r="F20" s="13">
        <v>0</v>
      </c>
      <c r="G20" s="14">
        <f>(F20*E20)+E20</f>
        <v>1</v>
      </c>
      <c r="H20" s="12" t="s">
        <v>45</v>
      </c>
      <c r="I20" s="23">
        <v>0</v>
      </c>
      <c r="J20" s="24">
        <f t="shared" ref="J20" si="7">+I20*G20</f>
        <v>0</v>
      </c>
      <c r="K20" s="25">
        <v>50</v>
      </c>
      <c r="L20" s="26">
        <f t="shared" ref="L20" si="8">I20*K20</f>
        <v>0</v>
      </c>
      <c r="M20" s="26">
        <f t="shared" ref="M20" si="9">K20*J20</f>
        <v>0</v>
      </c>
      <c r="N20" s="26">
        <v>0</v>
      </c>
      <c r="O20" s="26">
        <f t="shared" ref="O20" si="10">N20*G20</f>
        <v>0</v>
      </c>
      <c r="P20" s="26">
        <f t="shared" ref="P20" si="11">(I20*K20)+N20</f>
        <v>0</v>
      </c>
      <c r="Q20" s="59">
        <f t="shared" ref="Q20" si="12">P20*G20</f>
        <v>0</v>
      </c>
      <c r="R20" s="16"/>
    </row>
    <row r="21" spans="1:36" ht="16.2" thickBot="1">
      <c r="A21" s="41" t="str">
        <f>IF(F21&lt;&gt;"",1+MAX($A$7:A20),"")</f>
        <v/>
      </c>
      <c r="B21" s="35"/>
      <c r="C21" s="18"/>
      <c r="D21" s="19"/>
      <c r="E21" s="20"/>
      <c r="F21" s="21"/>
      <c r="G21" s="22"/>
      <c r="H21" s="40"/>
      <c r="I21" s="42"/>
      <c r="J21" s="24"/>
      <c r="K21" s="25"/>
      <c r="L21" s="26"/>
      <c r="M21" s="26"/>
      <c r="N21" s="26"/>
      <c r="O21" s="26"/>
      <c r="P21" s="43"/>
      <c r="Q21" s="96"/>
      <c r="R21" s="16"/>
    </row>
    <row r="22" spans="1:36" s="3" customFormat="1" ht="16.2" thickBot="1">
      <c r="A22" s="28" t="str">
        <f>IF(F22&lt;&gt;"",1+MAX($A$7:A21),"")</f>
        <v/>
      </c>
      <c r="B22" s="30"/>
      <c r="C22" s="45"/>
      <c r="D22" s="46" t="s">
        <v>36</v>
      </c>
      <c r="E22" s="47"/>
      <c r="F22" s="47"/>
      <c r="G22" s="47"/>
      <c r="H22" s="47"/>
      <c r="I22" s="47"/>
      <c r="J22" s="48"/>
      <c r="K22" s="48"/>
      <c r="L22" s="48"/>
      <c r="M22" s="48"/>
      <c r="N22" s="48"/>
      <c r="O22" s="49"/>
      <c r="P22" s="49"/>
      <c r="Q22" s="50">
        <f>SUM(Q20:Q20)</f>
        <v>0</v>
      </c>
      <c r="R22" s="31"/>
    </row>
    <row r="23" spans="1:36" s="3" customFormat="1">
      <c r="A23" s="51" t="str">
        <f>IF(F23&lt;&gt;"",1+MAX($A$7:A22),"")</f>
        <v/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97"/>
      <c r="R23" s="31"/>
    </row>
    <row r="24" spans="1:36" s="176" customFormat="1">
      <c r="A24" s="127" t="str">
        <f>IF(F24&lt;&gt;"",1+MAX($A$7:A23),"")</f>
        <v/>
      </c>
      <c r="B24" s="128"/>
      <c r="C24" s="181">
        <v>26</v>
      </c>
      <c r="D24" s="129" t="s">
        <v>48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30"/>
    </row>
    <row r="25" spans="1:36" s="32" customFormat="1">
      <c r="A25" s="68" t="str">
        <f>IF(F25&lt;&gt;"",1+MAX($A$7:A24),"")</f>
        <v/>
      </c>
      <c r="B25" s="77"/>
      <c r="C25" s="65"/>
      <c r="D25" s="37" t="s">
        <v>129</v>
      </c>
      <c r="E25" s="105"/>
      <c r="F25" s="60"/>
      <c r="G25" s="61"/>
      <c r="H25" s="20"/>
      <c r="I25" s="23"/>
      <c r="J25" s="24"/>
      <c r="K25" s="25"/>
      <c r="L25" s="26"/>
      <c r="M25" s="26"/>
      <c r="N25" s="26"/>
      <c r="O25" s="26"/>
      <c r="P25" s="26"/>
      <c r="Q25" s="59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</row>
    <row r="26" spans="1:36" s="32" customFormat="1" ht="86.4">
      <c r="A26" s="68">
        <f>IF(F26&lt;&gt;"",1+MAX($A$7:A25),"")</f>
        <v>9</v>
      </c>
      <c r="B26" s="117" t="s">
        <v>223</v>
      </c>
      <c r="C26" s="65"/>
      <c r="D26" s="103" t="s">
        <v>228</v>
      </c>
      <c r="E26" s="104">
        <v>7</v>
      </c>
      <c r="F26" s="60">
        <v>0</v>
      </c>
      <c r="G26" s="61">
        <f t="shared" ref="G26" si="13">E26*(1+F26)</f>
        <v>7</v>
      </c>
      <c r="H26" s="20" t="s">
        <v>45</v>
      </c>
      <c r="I26" s="23">
        <v>0</v>
      </c>
      <c r="J26" s="24">
        <f t="shared" ref="J26" si="14">+I26*G26</f>
        <v>0</v>
      </c>
      <c r="K26" s="25">
        <v>50</v>
      </c>
      <c r="L26" s="26">
        <f t="shared" ref="L26" si="15">I26*K26</f>
        <v>0</v>
      </c>
      <c r="M26" s="26">
        <f t="shared" ref="M26" si="16">K26*J26</f>
        <v>0</v>
      </c>
      <c r="N26" s="26">
        <v>0</v>
      </c>
      <c r="O26" s="26">
        <f t="shared" ref="O26" si="17">N26*G26</f>
        <v>0</v>
      </c>
      <c r="P26" s="26">
        <f t="shared" ref="P26" si="18">(I26*K26)+N26</f>
        <v>0</v>
      </c>
      <c r="Q26" s="59">
        <f t="shared" ref="Q26" si="19">P26*G26</f>
        <v>0</v>
      </c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s="32" customFormat="1" ht="86.4">
      <c r="A27" s="68">
        <f>IF(F27&lt;&gt;"",1+MAX($A$7:A26),"")</f>
        <v>10</v>
      </c>
      <c r="B27" s="118"/>
      <c r="C27" s="65"/>
      <c r="D27" s="103" t="s">
        <v>229</v>
      </c>
      <c r="E27" s="104">
        <v>2</v>
      </c>
      <c r="F27" s="60">
        <v>0</v>
      </c>
      <c r="G27" s="61">
        <f t="shared" ref="G27:G30" si="20">E27*(1+F27)</f>
        <v>2</v>
      </c>
      <c r="H27" s="20" t="s">
        <v>45</v>
      </c>
      <c r="I27" s="23">
        <v>0</v>
      </c>
      <c r="J27" s="24">
        <f t="shared" ref="J27:J30" si="21">+I27*G27</f>
        <v>0</v>
      </c>
      <c r="K27" s="25">
        <v>50</v>
      </c>
      <c r="L27" s="26">
        <f t="shared" ref="L27:L30" si="22">I27*K27</f>
        <v>0</v>
      </c>
      <c r="M27" s="26">
        <f t="shared" ref="M27:M30" si="23">K27*J27</f>
        <v>0</v>
      </c>
      <c r="N27" s="26">
        <v>0</v>
      </c>
      <c r="O27" s="26">
        <f t="shared" ref="O27:O30" si="24">N27*G27</f>
        <v>0</v>
      </c>
      <c r="P27" s="26">
        <f t="shared" ref="P27:P30" si="25">(I27*K27)+N27</f>
        <v>0</v>
      </c>
      <c r="Q27" s="59">
        <f t="shared" ref="Q27:Q30" si="26">P27*G27</f>
        <v>0</v>
      </c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spans="1:36" s="32" customFormat="1" ht="72">
      <c r="A28" s="68">
        <f>IF(F28&lt;&gt;"",1+MAX($A$7:A27),"")</f>
        <v>11</v>
      </c>
      <c r="B28" s="118"/>
      <c r="C28" s="65"/>
      <c r="D28" s="103" t="s">
        <v>230</v>
      </c>
      <c r="E28" s="104">
        <v>15</v>
      </c>
      <c r="F28" s="60">
        <v>0</v>
      </c>
      <c r="G28" s="61">
        <f t="shared" si="20"/>
        <v>15</v>
      </c>
      <c r="H28" s="20" t="s">
        <v>45</v>
      </c>
      <c r="I28" s="23">
        <v>0</v>
      </c>
      <c r="J28" s="24">
        <f t="shared" si="21"/>
        <v>0</v>
      </c>
      <c r="K28" s="25">
        <v>50</v>
      </c>
      <c r="L28" s="26">
        <f t="shared" si="22"/>
        <v>0</v>
      </c>
      <c r="M28" s="26">
        <f t="shared" si="23"/>
        <v>0</v>
      </c>
      <c r="N28" s="26">
        <v>0</v>
      </c>
      <c r="O28" s="26">
        <f t="shared" si="24"/>
        <v>0</v>
      </c>
      <c r="P28" s="26">
        <f t="shared" si="25"/>
        <v>0</v>
      </c>
      <c r="Q28" s="59">
        <f t="shared" si="26"/>
        <v>0</v>
      </c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6" s="32" customFormat="1" ht="72">
      <c r="A29" s="68">
        <f>IF(F29&lt;&gt;"",1+MAX($A$7:A28),"")</f>
        <v>12</v>
      </c>
      <c r="B29" s="118"/>
      <c r="C29" s="65"/>
      <c r="D29" s="103" t="s">
        <v>231</v>
      </c>
      <c r="E29" s="104">
        <v>24</v>
      </c>
      <c r="F29" s="60">
        <v>0</v>
      </c>
      <c r="G29" s="61">
        <f t="shared" si="20"/>
        <v>24</v>
      </c>
      <c r="H29" s="20" t="s">
        <v>45</v>
      </c>
      <c r="I29" s="23">
        <v>0</v>
      </c>
      <c r="J29" s="24">
        <f t="shared" si="21"/>
        <v>0</v>
      </c>
      <c r="K29" s="25">
        <v>50</v>
      </c>
      <c r="L29" s="26">
        <f t="shared" si="22"/>
        <v>0</v>
      </c>
      <c r="M29" s="26">
        <f t="shared" si="23"/>
        <v>0</v>
      </c>
      <c r="N29" s="26">
        <v>0</v>
      </c>
      <c r="O29" s="26">
        <f t="shared" si="24"/>
        <v>0</v>
      </c>
      <c r="P29" s="26">
        <f t="shared" si="25"/>
        <v>0</v>
      </c>
      <c r="Q29" s="59">
        <f t="shared" si="26"/>
        <v>0</v>
      </c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 s="32" customFormat="1" ht="57.6">
      <c r="A30" s="68">
        <f>IF(F30&lt;&gt;"",1+MAX($A$7:A29),"")</f>
        <v>13</v>
      </c>
      <c r="B30" s="118"/>
      <c r="C30" s="65"/>
      <c r="D30" s="103" t="s">
        <v>232</v>
      </c>
      <c r="E30" s="104">
        <v>3</v>
      </c>
      <c r="F30" s="60">
        <v>0</v>
      </c>
      <c r="G30" s="61">
        <f t="shared" si="20"/>
        <v>3</v>
      </c>
      <c r="H30" s="20" t="s">
        <v>45</v>
      </c>
      <c r="I30" s="23">
        <v>0</v>
      </c>
      <c r="J30" s="24">
        <f t="shared" si="21"/>
        <v>0</v>
      </c>
      <c r="K30" s="25">
        <v>50</v>
      </c>
      <c r="L30" s="26">
        <f t="shared" si="22"/>
        <v>0</v>
      </c>
      <c r="M30" s="26">
        <f t="shared" si="23"/>
        <v>0</v>
      </c>
      <c r="N30" s="26">
        <v>0</v>
      </c>
      <c r="O30" s="26">
        <f t="shared" si="24"/>
        <v>0</v>
      </c>
      <c r="P30" s="26">
        <f t="shared" si="25"/>
        <v>0</v>
      </c>
      <c r="Q30" s="59">
        <f t="shared" si="26"/>
        <v>0</v>
      </c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s="32" customFormat="1" ht="16.2" thickBot="1">
      <c r="A31" s="68" t="str">
        <f>IF(F31&lt;&gt;"",1+MAX($A$7:A30),"")</f>
        <v/>
      </c>
      <c r="B31" s="78"/>
      <c r="C31" s="65"/>
      <c r="D31" s="19"/>
      <c r="E31" s="22"/>
      <c r="F31" s="60"/>
      <c r="G31" s="61"/>
      <c r="H31" s="20"/>
      <c r="I31" s="23"/>
      <c r="J31" s="24"/>
      <c r="K31" s="25"/>
      <c r="L31" s="26"/>
      <c r="M31" s="86"/>
      <c r="N31" s="26"/>
      <c r="O31" s="26"/>
      <c r="P31" s="26"/>
      <c r="Q31" s="98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</row>
    <row r="32" spans="1:36" s="32" customFormat="1" ht="16.2" thickBot="1">
      <c r="A32" s="68" t="str">
        <f>IF(F32&lt;&gt;"",1+MAX($A$7:A31),"")</f>
        <v/>
      </c>
      <c r="B32" s="71"/>
      <c r="C32" s="72"/>
      <c r="D32" s="46" t="s">
        <v>36</v>
      </c>
      <c r="E32" s="80"/>
      <c r="F32" s="80"/>
      <c r="G32" s="81"/>
      <c r="H32" s="80"/>
      <c r="I32" s="80"/>
      <c r="J32" s="56"/>
      <c r="K32" s="56"/>
      <c r="L32" s="57"/>
      <c r="M32" s="58"/>
      <c r="N32" s="57"/>
      <c r="O32" s="57"/>
      <c r="P32" s="82"/>
      <c r="Q32" s="50">
        <f>SUM(Q26:Q30)</f>
        <v>0</v>
      </c>
      <c r="S32" s="33"/>
    </row>
    <row r="33" spans="1:36" s="32" customFormat="1">
      <c r="A33" s="84" t="str">
        <f>IF(F33&lt;&gt;"",1+MAX($A$7:A32),"")</f>
        <v/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99"/>
      <c r="S33" s="33"/>
    </row>
    <row r="34" spans="1:36" s="176" customFormat="1">
      <c r="A34" s="127" t="str">
        <f>IF(F34&lt;&gt;"",1+MAX($A$7:A33),"")</f>
        <v/>
      </c>
      <c r="B34" s="128"/>
      <c r="C34" s="181">
        <v>31</v>
      </c>
      <c r="D34" s="129" t="s">
        <v>49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30"/>
    </row>
    <row r="35" spans="1:36" s="32" customFormat="1">
      <c r="A35" s="68" t="str">
        <f>IF(F35&lt;&gt;"",1+MAX($A$7:A34),"")</f>
        <v/>
      </c>
      <c r="B35" s="85"/>
      <c r="C35" s="22"/>
      <c r="D35" s="73" t="s">
        <v>50</v>
      </c>
      <c r="E35" s="20"/>
      <c r="F35" s="20"/>
      <c r="G35" s="20"/>
      <c r="H35" s="20"/>
      <c r="I35" s="74"/>
      <c r="J35" s="75"/>
      <c r="K35" s="76"/>
      <c r="L35" s="26"/>
      <c r="M35" s="26"/>
      <c r="N35" s="26"/>
      <c r="O35" s="26"/>
      <c r="P35" s="26"/>
      <c r="Q35" s="98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6" s="32" customFormat="1">
      <c r="A36" s="68">
        <f>IF(F36&lt;&gt;"",1+MAX($A$7:A35),"")</f>
        <v>14</v>
      </c>
      <c r="B36" s="77"/>
      <c r="C36" s="65"/>
      <c r="D36" s="106" t="s">
        <v>221</v>
      </c>
      <c r="E36" s="104">
        <v>11786</v>
      </c>
      <c r="F36" s="60">
        <v>0</v>
      </c>
      <c r="G36" s="61">
        <f t="shared" ref="G36" si="27">E36*(1+F36)</f>
        <v>11786</v>
      </c>
      <c r="H36" s="104" t="s">
        <v>130</v>
      </c>
      <c r="I36" s="23">
        <v>0</v>
      </c>
      <c r="J36" s="24">
        <f t="shared" ref="J36" si="28">+I36*G36</f>
        <v>0</v>
      </c>
      <c r="K36" s="25">
        <v>50</v>
      </c>
      <c r="L36" s="26">
        <f t="shared" ref="L36" si="29">I36*K36</f>
        <v>0</v>
      </c>
      <c r="M36" s="26">
        <f t="shared" ref="M36" si="30">K36*J36</f>
        <v>0</v>
      </c>
      <c r="N36" s="26">
        <v>0</v>
      </c>
      <c r="O36" s="26">
        <f t="shared" ref="O36" si="31">N36*G36</f>
        <v>0</v>
      </c>
      <c r="P36" s="26">
        <f t="shared" ref="P36" si="32">(I36*K36)+N36</f>
        <v>0</v>
      </c>
      <c r="Q36" s="59">
        <f t="shared" ref="Q36" si="33">P36*G36</f>
        <v>0</v>
      </c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32" customFormat="1" ht="16.2" thickBot="1">
      <c r="A37" s="68" t="str">
        <f>IF(F37&lt;&gt;"",1+MAX($A$7:A36),"")</f>
        <v/>
      </c>
      <c r="B37" s="79"/>
      <c r="C37" s="65"/>
      <c r="D37" s="19"/>
      <c r="E37" s="22"/>
      <c r="F37" s="60"/>
      <c r="G37" s="61"/>
      <c r="H37" s="20"/>
      <c r="I37" s="23"/>
      <c r="J37" s="24"/>
      <c r="K37" s="25"/>
      <c r="L37" s="26"/>
      <c r="M37" s="26"/>
      <c r="N37" s="26"/>
      <c r="O37" s="26"/>
      <c r="P37" s="26"/>
      <c r="Q37" s="98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s="32" customFormat="1" ht="16.2" thickBot="1">
      <c r="A38" s="68" t="str">
        <f>IF(F38&lt;&gt;"",1+MAX($A$7:A37),"")</f>
        <v/>
      </c>
      <c r="B38" s="71"/>
      <c r="C38" s="72"/>
      <c r="D38" s="46" t="s">
        <v>36</v>
      </c>
      <c r="E38" s="80"/>
      <c r="F38" s="80"/>
      <c r="G38" s="81"/>
      <c r="H38" s="80"/>
      <c r="I38" s="80"/>
      <c r="J38" s="56"/>
      <c r="K38" s="56"/>
      <c r="L38" s="57"/>
      <c r="M38" s="58"/>
      <c r="N38" s="57"/>
      <c r="O38" s="57"/>
      <c r="P38" s="82"/>
      <c r="Q38" s="50">
        <f>SUM(Q35:Q36)</f>
        <v>0</v>
      </c>
      <c r="S38" s="33"/>
    </row>
    <row r="39" spans="1:36" s="32" customFormat="1">
      <c r="A39" s="84" t="str">
        <f>IF(F39&lt;&gt;"",1+MAX($A$7:A38),"")</f>
        <v/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99"/>
      <c r="S39" s="33"/>
    </row>
    <row r="40" spans="1:36" s="176" customFormat="1">
      <c r="A40" s="127" t="str">
        <f>IF(F40&lt;&gt;"",1+MAX($A$7:A39),"")</f>
        <v/>
      </c>
      <c r="B40" s="128"/>
      <c r="C40" s="181">
        <v>32</v>
      </c>
      <c r="D40" s="129" t="s">
        <v>51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30"/>
    </row>
    <row r="41" spans="1:36" s="32" customFormat="1">
      <c r="A41" s="68" t="str">
        <f>IF(F41&lt;&gt;"",1+MAX($A$7:A40),"")</f>
        <v/>
      </c>
      <c r="B41" s="85"/>
      <c r="C41" s="22"/>
      <c r="D41" s="73" t="s">
        <v>52</v>
      </c>
      <c r="E41" s="20"/>
      <c r="F41" s="20"/>
      <c r="G41" s="20"/>
      <c r="H41" s="20"/>
      <c r="I41" s="74"/>
      <c r="J41" s="75"/>
      <c r="K41" s="76"/>
      <c r="L41" s="26"/>
      <c r="M41" s="26"/>
      <c r="N41" s="26"/>
      <c r="O41" s="26"/>
      <c r="P41" s="26"/>
      <c r="Q41" s="98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s="32" customFormat="1">
      <c r="A42" s="68" t="str">
        <f>IF(F42&lt;&gt;"",1+MAX($A$7:A41),"")</f>
        <v/>
      </c>
      <c r="B42" s="119" t="s">
        <v>224</v>
      </c>
      <c r="C42" s="65"/>
      <c r="D42" s="37" t="s">
        <v>181</v>
      </c>
      <c r="E42" s="105"/>
      <c r="F42" s="60"/>
      <c r="G42" s="61"/>
      <c r="H42" s="20"/>
      <c r="I42" s="23"/>
      <c r="J42" s="24"/>
      <c r="K42" s="25"/>
      <c r="L42" s="26"/>
      <c r="M42" s="26"/>
      <c r="N42" s="26"/>
      <c r="O42" s="26"/>
      <c r="P42" s="26"/>
      <c r="Q42" s="59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s="32" customFormat="1">
      <c r="A43" s="68">
        <f>IF(F43&lt;&gt;"",1+MAX($A$7:A42),"")</f>
        <v>15</v>
      </c>
      <c r="B43" s="120"/>
      <c r="C43" s="65"/>
      <c r="D43" s="107" t="s">
        <v>182</v>
      </c>
      <c r="E43" s="104">
        <v>50</v>
      </c>
      <c r="F43" s="60">
        <v>0</v>
      </c>
      <c r="G43" s="61">
        <f t="shared" ref="G43" si="34">E43*(1+F43)</f>
        <v>50</v>
      </c>
      <c r="H43" s="104" t="s">
        <v>45</v>
      </c>
      <c r="I43" s="23">
        <v>0</v>
      </c>
      <c r="J43" s="24">
        <f t="shared" ref="J43" si="35">+I43*G43</f>
        <v>0</v>
      </c>
      <c r="K43" s="25">
        <v>50</v>
      </c>
      <c r="L43" s="26">
        <f t="shared" ref="L43" si="36">I43*K43</f>
        <v>0</v>
      </c>
      <c r="M43" s="26">
        <f t="shared" ref="M43" si="37">K43*J43</f>
        <v>0</v>
      </c>
      <c r="N43" s="26">
        <v>0</v>
      </c>
      <c r="O43" s="26">
        <f t="shared" ref="O43" si="38">N43*G43</f>
        <v>0</v>
      </c>
      <c r="P43" s="26">
        <f t="shared" ref="P43" si="39">(I43*K43)+N43</f>
        <v>0</v>
      </c>
      <c r="Q43" s="59">
        <f t="shared" ref="Q43" si="40">P43*G43</f>
        <v>0</v>
      </c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s="32" customFormat="1">
      <c r="A44" s="68" t="str">
        <f>IF(F44&lt;&gt;"",1+MAX($A$7:A43),"")</f>
        <v/>
      </c>
      <c r="B44" s="120"/>
      <c r="C44" s="65"/>
      <c r="D44" s="37" t="s">
        <v>183</v>
      </c>
      <c r="E44" s="105"/>
      <c r="F44" s="60"/>
      <c r="G44" s="61"/>
      <c r="H44" s="105"/>
      <c r="I44" s="23"/>
      <c r="J44" s="24"/>
      <c r="K44" s="25"/>
      <c r="L44" s="26"/>
      <c r="M44" s="26"/>
      <c r="N44" s="26"/>
      <c r="O44" s="26"/>
      <c r="P44" s="26"/>
      <c r="Q44" s="59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s="32" customFormat="1">
      <c r="A45" s="68">
        <f>IF(F45&lt;&gt;"",1+MAX($A$7:A44),"")</f>
        <v>16</v>
      </c>
      <c r="B45" s="120"/>
      <c r="C45" s="65"/>
      <c r="D45" s="107" t="s">
        <v>184</v>
      </c>
      <c r="E45" s="104">
        <v>34.65</v>
      </c>
      <c r="F45" s="60">
        <v>0</v>
      </c>
      <c r="G45" s="61">
        <f t="shared" ref="G45:G105" si="41">E45*(1+F45)</f>
        <v>34.65</v>
      </c>
      <c r="H45" s="104" t="s">
        <v>133</v>
      </c>
      <c r="I45" s="23">
        <v>0</v>
      </c>
      <c r="J45" s="24">
        <f t="shared" ref="J45:J105" si="42">+I45*G45</f>
        <v>0</v>
      </c>
      <c r="K45" s="25">
        <v>50</v>
      </c>
      <c r="L45" s="26">
        <f t="shared" ref="L45:L105" si="43">I45*K45</f>
        <v>0</v>
      </c>
      <c r="M45" s="26">
        <f t="shared" ref="M45:M105" si="44">K45*J45</f>
        <v>0</v>
      </c>
      <c r="N45" s="26">
        <v>0</v>
      </c>
      <c r="O45" s="26">
        <f t="shared" ref="O45:O105" si="45">N45*G45</f>
        <v>0</v>
      </c>
      <c r="P45" s="26">
        <f t="shared" ref="P45:P105" si="46">(I45*K45)+N45</f>
        <v>0</v>
      </c>
      <c r="Q45" s="59">
        <f t="shared" ref="Q45:Q105" si="47">P45*G45</f>
        <v>0</v>
      </c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s="32" customFormat="1">
      <c r="A46" s="68" t="str">
        <f>IF(F46&lt;&gt;"",1+MAX($A$7:A45),"")</f>
        <v/>
      </c>
      <c r="B46" s="120"/>
      <c r="C46" s="65"/>
      <c r="D46" s="37" t="s">
        <v>185</v>
      </c>
      <c r="E46" s="105"/>
      <c r="F46" s="60"/>
      <c r="G46" s="61"/>
      <c r="H46" s="105"/>
      <c r="I46" s="23"/>
      <c r="J46" s="24"/>
      <c r="K46" s="25"/>
      <c r="L46" s="26"/>
      <c r="M46" s="26"/>
      <c r="N46" s="26"/>
      <c r="O46" s="26"/>
      <c r="P46" s="26"/>
      <c r="Q46" s="59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s="32" customFormat="1">
      <c r="A47" s="68">
        <f>IF(F47&lt;&gt;"",1+MAX($A$7:A46),"")</f>
        <v>17</v>
      </c>
      <c r="B47" s="120"/>
      <c r="C47" s="65"/>
      <c r="D47" s="103" t="s">
        <v>186</v>
      </c>
      <c r="E47" s="104">
        <v>15.84</v>
      </c>
      <c r="F47" s="60">
        <v>0</v>
      </c>
      <c r="G47" s="61">
        <f t="shared" si="41"/>
        <v>15.84</v>
      </c>
      <c r="H47" s="104" t="s">
        <v>133</v>
      </c>
      <c r="I47" s="23">
        <v>0</v>
      </c>
      <c r="J47" s="24">
        <f t="shared" si="42"/>
        <v>0</v>
      </c>
      <c r="K47" s="25">
        <v>50</v>
      </c>
      <c r="L47" s="26">
        <f t="shared" si="43"/>
        <v>0</v>
      </c>
      <c r="M47" s="26">
        <f t="shared" si="44"/>
        <v>0</v>
      </c>
      <c r="N47" s="26">
        <v>0</v>
      </c>
      <c r="O47" s="26">
        <f t="shared" si="45"/>
        <v>0</v>
      </c>
      <c r="P47" s="26">
        <f t="shared" si="46"/>
        <v>0</v>
      </c>
      <c r="Q47" s="59">
        <f t="shared" si="47"/>
        <v>0</v>
      </c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1:36" s="32" customFormat="1">
      <c r="A48" s="68">
        <f>IF(F48&lt;&gt;"",1+MAX($A$7:A47),"")</f>
        <v>18</v>
      </c>
      <c r="B48" s="120"/>
      <c r="C48" s="65"/>
      <c r="D48" s="107" t="s">
        <v>187</v>
      </c>
      <c r="E48" s="104">
        <v>10.8</v>
      </c>
      <c r="F48" s="60">
        <v>0</v>
      </c>
      <c r="G48" s="61">
        <f t="shared" si="41"/>
        <v>10.8</v>
      </c>
      <c r="H48" s="104" t="s">
        <v>133</v>
      </c>
      <c r="I48" s="23">
        <v>0</v>
      </c>
      <c r="J48" s="24">
        <f t="shared" si="42"/>
        <v>0</v>
      </c>
      <c r="K48" s="25">
        <v>50</v>
      </c>
      <c r="L48" s="26">
        <f t="shared" si="43"/>
        <v>0</v>
      </c>
      <c r="M48" s="26">
        <f t="shared" si="44"/>
        <v>0</v>
      </c>
      <c r="N48" s="26">
        <v>0</v>
      </c>
      <c r="O48" s="26">
        <f t="shared" si="45"/>
        <v>0</v>
      </c>
      <c r="P48" s="26">
        <f t="shared" si="46"/>
        <v>0</v>
      </c>
      <c r="Q48" s="59">
        <f t="shared" si="47"/>
        <v>0</v>
      </c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36" s="32" customFormat="1">
      <c r="A49" s="68">
        <f>IF(F49&lt;&gt;"",1+MAX($A$7:A48),"")</f>
        <v>19</v>
      </c>
      <c r="B49" s="120"/>
      <c r="C49" s="65"/>
      <c r="D49" s="107" t="s">
        <v>188</v>
      </c>
      <c r="E49" s="104">
        <v>48</v>
      </c>
      <c r="F49" s="60">
        <v>0</v>
      </c>
      <c r="G49" s="61">
        <f t="shared" si="41"/>
        <v>48</v>
      </c>
      <c r="H49" s="104" t="s">
        <v>172</v>
      </c>
      <c r="I49" s="23">
        <v>0</v>
      </c>
      <c r="J49" s="24">
        <f t="shared" si="42"/>
        <v>0</v>
      </c>
      <c r="K49" s="25">
        <v>50</v>
      </c>
      <c r="L49" s="26">
        <f t="shared" si="43"/>
        <v>0</v>
      </c>
      <c r="M49" s="26">
        <f t="shared" si="44"/>
        <v>0</v>
      </c>
      <c r="N49" s="26">
        <v>0</v>
      </c>
      <c r="O49" s="26">
        <f t="shared" si="45"/>
        <v>0</v>
      </c>
      <c r="P49" s="26">
        <f t="shared" si="46"/>
        <v>0</v>
      </c>
      <c r="Q49" s="59">
        <f t="shared" si="47"/>
        <v>0</v>
      </c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6" s="32" customFormat="1">
      <c r="A50" s="68">
        <f>IF(F50&lt;&gt;"",1+MAX($A$7:A49),"")</f>
        <v>20</v>
      </c>
      <c r="B50" s="120"/>
      <c r="C50" s="65"/>
      <c r="D50" s="107" t="s">
        <v>189</v>
      </c>
      <c r="E50" s="104">
        <v>57.599999999999994</v>
      </c>
      <c r="F50" s="60">
        <v>0</v>
      </c>
      <c r="G50" s="61">
        <f t="shared" si="41"/>
        <v>57.599999999999994</v>
      </c>
      <c r="H50" s="104" t="s">
        <v>130</v>
      </c>
      <c r="I50" s="23">
        <v>0</v>
      </c>
      <c r="J50" s="24">
        <f t="shared" si="42"/>
        <v>0</v>
      </c>
      <c r="K50" s="25">
        <v>50</v>
      </c>
      <c r="L50" s="26">
        <f t="shared" si="43"/>
        <v>0</v>
      </c>
      <c r="M50" s="26">
        <f t="shared" si="44"/>
        <v>0</v>
      </c>
      <c r="N50" s="26">
        <v>0</v>
      </c>
      <c r="O50" s="26">
        <f t="shared" si="45"/>
        <v>0</v>
      </c>
      <c r="P50" s="26">
        <f t="shared" si="46"/>
        <v>0</v>
      </c>
      <c r="Q50" s="59">
        <f t="shared" si="47"/>
        <v>0</v>
      </c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1:36" s="32" customFormat="1">
      <c r="A51" s="68" t="str">
        <f>IF(F51&lt;&gt;"",1+MAX($A$7:A50),"")</f>
        <v/>
      </c>
      <c r="B51" s="120"/>
      <c r="C51" s="65"/>
      <c r="D51" s="37" t="s">
        <v>190</v>
      </c>
      <c r="E51" s="105"/>
      <c r="F51" s="60"/>
      <c r="G51" s="61"/>
      <c r="H51" s="20"/>
      <c r="I51" s="23"/>
      <c r="J51" s="24"/>
      <c r="K51" s="25"/>
      <c r="L51" s="26"/>
      <c r="M51" s="26"/>
      <c r="N51" s="26"/>
      <c r="O51" s="26"/>
      <c r="P51" s="26"/>
      <c r="Q51" s="59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s="32" customFormat="1">
      <c r="A52" s="68">
        <f>IF(F52&lt;&gt;"",1+MAX($A$7:A51),"")</f>
        <v>21</v>
      </c>
      <c r="B52" s="120"/>
      <c r="C52" s="65"/>
      <c r="D52" s="103" t="s">
        <v>191</v>
      </c>
      <c r="E52" s="108">
        <v>4.5239040000000017</v>
      </c>
      <c r="F52" s="60">
        <v>0</v>
      </c>
      <c r="G52" s="61">
        <f t="shared" si="41"/>
        <v>4.5239040000000017</v>
      </c>
      <c r="H52" s="104" t="s">
        <v>133</v>
      </c>
      <c r="I52" s="23">
        <v>0</v>
      </c>
      <c r="J52" s="24">
        <f t="shared" si="42"/>
        <v>0</v>
      </c>
      <c r="K52" s="25">
        <v>50</v>
      </c>
      <c r="L52" s="26">
        <f t="shared" si="43"/>
        <v>0</v>
      </c>
      <c r="M52" s="26">
        <f t="shared" si="44"/>
        <v>0</v>
      </c>
      <c r="N52" s="26">
        <v>0</v>
      </c>
      <c r="O52" s="26">
        <f t="shared" si="45"/>
        <v>0</v>
      </c>
      <c r="P52" s="26">
        <f t="shared" si="46"/>
        <v>0</v>
      </c>
      <c r="Q52" s="59">
        <f t="shared" si="47"/>
        <v>0</v>
      </c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s="32" customFormat="1">
      <c r="A53" s="68" t="str">
        <f>IF(F53&lt;&gt;"",1+MAX($A$7:A52),"")</f>
        <v/>
      </c>
      <c r="B53" s="120"/>
      <c r="C53" s="65"/>
      <c r="D53" s="37" t="s">
        <v>192</v>
      </c>
      <c r="E53" s="105"/>
      <c r="F53" s="60"/>
      <c r="G53" s="61"/>
      <c r="H53" s="20"/>
      <c r="I53" s="23"/>
      <c r="J53" s="24"/>
      <c r="K53" s="25"/>
      <c r="L53" s="26"/>
      <c r="M53" s="26"/>
      <c r="N53" s="26"/>
      <c r="O53" s="26"/>
      <c r="P53" s="26"/>
      <c r="Q53" s="59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s="32" customFormat="1">
      <c r="A54" s="68">
        <f>IF(F54&lt;&gt;"",1+MAX($A$7:A53),"")</f>
        <v>22</v>
      </c>
      <c r="B54" s="120"/>
      <c r="C54" s="65"/>
      <c r="D54" s="103" t="s">
        <v>193</v>
      </c>
      <c r="E54" s="104">
        <v>218</v>
      </c>
      <c r="F54" s="60">
        <v>0</v>
      </c>
      <c r="G54" s="61">
        <f t="shared" si="41"/>
        <v>218</v>
      </c>
      <c r="H54" s="104" t="s">
        <v>130</v>
      </c>
      <c r="I54" s="23">
        <v>0</v>
      </c>
      <c r="J54" s="24">
        <f t="shared" si="42"/>
        <v>0</v>
      </c>
      <c r="K54" s="25">
        <v>50</v>
      </c>
      <c r="L54" s="26">
        <f t="shared" si="43"/>
        <v>0</v>
      </c>
      <c r="M54" s="26">
        <f t="shared" si="44"/>
        <v>0</v>
      </c>
      <c r="N54" s="26">
        <v>0</v>
      </c>
      <c r="O54" s="26">
        <f t="shared" si="45"/>
        <v>0</v>
      </c>
      <c r="P54" s="26">
        <f t="shared" si="46"/>
        <v>0</v>
      </c>
      <c r="Q54" s="59">
        <f t="shared" si="47"/>
        <v>0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 s="32" customFormat="1">
      <c r="A55" s="68">
        <f>IF(F55&lt;&gt;"",1+MAX($A$7:A54),"")</f>
        <v>23</v>
      </c>
      <c r="B55" s="120"/>
      <c r="C55" s="65"/>
      <c r="D55" s="109" t="s">
        <v>194</v>
      </c>
      <c r="E55" s="104">
        <v>218</v>
      </c>
      <c r="F55" s="60">
        <v>0</v>
      </c>
      <c r="G55" s="61">
        <f t="shared" si="41"/>
        <v>218</v>
      </c>
      <c r="H55" s="104" t="s">
        <v>130</v>
      </c>
      <c r="I55" s="23">
        <v>0</v>
      </c>
      <c r="J55" s="24">
        <f t="shared" si="42"/>
        <v>0</v>
      </c>
      <c r="K55" s="25">
        <v>50</v>
      </c>
      <c r="L55" s="26">
        <f t="shared" si="43"/>
        <v>0</v>
      </c>
      <c r="M55" s="26">
        <f t="shared" si="44"/>
        <v>0</v>
      </c>
      <c r="N55" s="26">
        <v>0</v>
      </c>
      <c r="O55" s="26">
        <f t="shared" si="45"/>
        <v>0</v>
      </c>
      <c r="P55" s="26">
        <f t="shared" si="46"/>
        <v>0</v>
      </c>
      <c r="Q55" s="59">
        <f t="shared" si="47"/>
        <v>0</v>
      </c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1:36" s="32" customFormat="1">
      <c r="A56" s="68">
        <f>IF(F56&lt;&gt;"",1+MAX($A$7:A55),"")</f>
        <v>24</v>
      </c>
      <c r="B56" s="120"/>
      <c r="C56" s="65"/>
      <c r="D56" s="109" t="s">
        <v>195</v>
      </c>
      <c r="E56" s="104">
        <v>218</v>
      </c>
      <c r="F56" s="60">
        <v>0</v>
      </c>
      <c r="G56" s="61">
        <f t="shared" si="41"/>
        <v>218</v>
      </c>
      <c r="H56" s="104" t="s">
        <v>130</v>
      </c>
      <c r="I56" s="23">
        <v>0</v>
      </c>
      <c r="J56" s="24">
        <f t="shared" si="42"/>
        <v>0</v>
      </c>
      <c r="K56" s="25">
        <v>50</v>
      </c>
      <c r="L56" s="26">
        <f t="shared" si="43"/>
        <v>0</v>
      </c>
      <c r="M56" s="26">
        <f t="shared" si="44"/>
        <v>0</v>
      </c>
      <c r="N56" s="26">
        <v>0</v>
      </c>
      <c r="O56" s="26">
        <f t="shared" si="45"/>
        <v>0</v>
      </c>
      <c r="P56" s="26">
        <f t="shared" si="46"/>
        <v>0</v>
      </c>
      <c r="Q56" s="59">
        <f t="shared" si="47"/>
        <v>0</v>
      </c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57" spans="1:36" s="32" customFormat="1">
      <c r="A57" s="68">
        <f>IF(F57&lt;&gt;"",1+MAX($A$7:A56),"")</f>
        <v>25</v>
      </c>
      <c r="B57" s="120"/>
      <c r="C57" s="65"/>
      <c r="D57" s="109" t="s">
        <v>233</v>
      </c>
      <c r="E57" s="104">
        <v>218</v>
      </c>
      <c r="F57" s="60">
        <v>0</v>
      </c>
      <c r="G57" s="61">
        <f t="shared" si="41"/>
        <v>218</v>
      </c>
      <c r="H57" s="104" t="s">
        <v>130</v>
      </c>
      <c r="I57" s="23">
        <v>0</v>
      </c>
      <c r="J57" s="24">
        <f t="shared" si="42"/>
        <v>0</v>
      </c>
      <c r="K57" s="25">
        <v>50</v>
      </c>
      <c r="L57" s="26">
        <f t="shared" si="43"/>
        <v>0</v>
      </c>
      <c r="M57" s="26">
        <f t="shared" si="44"/>
        <v>0</v>
      </c>
      <c r="N57" s="26">
        <v>0</v>
      </c>
      <c r="O57" s="26">
        <f t="shared" si="45"/>
        <v>0</v>
      </c>
      <c r="P57" s="26">
        <f t="shared" si="46"/>
        <v>0</v>
      </c>
      <c r="Q57" s="59">
        <f t="shared" si="47"/>
        <v>0</v>
      </c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36" s="32" customFormat="1">
      <c r="A58" s="68">
        <f>IF(F58&lt;&gt;"",1+MAX($A$7:A57),"")</f>
        <v>26</v>
      </c>
      <c r="B58" s="120"/>
      <c r="C58" s="65"/>
      <c r="D58" s="109" t="s">
        <v>196</v>
      </c>
      <c r="E58" s="104">
        <v>218</v>
      </c>
      <c r="F58" s="60">
        <v>0</v>
      </c>
      <c r="G58" s="61">
        <f t="shared" si="41"/>
        <v>218</v>
      </c>
      <c r="H58" s="104" t="s">
        <v>130</v>
      </c>
      <c r="I58" s="23">
        <v>0</v>
      </c>
      <c r="J58" s="24">
        <f t="shared" si="42"/>
        <v>0</v>
      </c>
      <c r="K58" s="25">
        <v>50</v>
      </c>
      <c r="L58" s="26">
        <f t="shared" si="43"/>
        <v>0</v>
      </c>
      <c r="M58" s="26">
        <f t="shared" si="44"/>
        <v>0</v>
      </c>
      <c r="N58" s="26">
        <v>0</v>
      </c>
      <c r="O58" s="26">
        <f t="shared" si="45"/>
        <v>0</v>
      </c>
      <c r="P58" s="26">
        <f t="shared" si="46"/>
        <v>0</v>
      </c>
      <c r="Q58" s="59">
        <f t="shared" si="47"/>
        <v>0</v>
      </c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36" s="32" customFormat="1">
      <c r="A59" s="68">
        <f>IF(F59&lt;&gt;"",1+MAX($A$7:A58),"")</f>
        <v>27</v>
      </c>
      <c r="B59" s="120"/>
      <c r="C59" s="65"/>
      <c r="D59" s="109" t="s">
        <v>197</v>
      </c>
      <c r="E59" s="104">
        <v>290</v>
      </c>
      <c r="F59" s="60">
        <v>0</v>
      </c>
      <c r="G59" s="61">
        <f t="shared" si="41"/>
        <v>290</v>
      </c>
      <c r="H59" s="104" t="s">
        <v>172</v>
      </c>
      <c r="I59" s="23">
        <v>0</v>
      </c>
      <c r="J59" s="24">
        <f t="shared" si="42"/>
        <v>0</v>
      </c>
      <c r="K59" s="25">
        <v>50</v>
      </c>
      <c r="L59" s="26">
        <f t="shared" si="43"/>
        <v>0</v>
      </c>
      <c r="M59" s="26">
        <f t="shared" si="44"/>
        <v>0</v>
      </c>
      <c r="N59" s="26">
        <v>0</v>
      </c>
      <c r="O59" s="26">
        <f t="shared" si="45"/>
        <v>0</v>
      </c>
      <c r="P59" s="26">
        <f t="shared" si="46"/>
        <v>0</v>
      </c>
      <c r="Q59" s="59">
        <f t="shared" si="47"/>
        <v>0</v>
      </c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36" s="32" customFormat="1">
      <c r="A60" s="68">
        <f>IF(F60&lt;&gt;"",1+MAX($A$7:A59),"")</f>
        <v>28</v>
      </c>
      <c r="B60" s="120"/>
      <c r="C60" s="65"/>
      <c r="D60" s="109" t="s">
        <v>41</v>
      </c>
      <c r="E60" s="108">
        <v>23.2</v>
      </c>
      <c r="F60" s="60">
        <v>0</v>
      </c>
      <c r="G60" s="61">
        <f t="shared" si="41"/>
        <v>23.2</v>
      </c>
      <c r="H60" s="104" t="s">
        <v>130</v>
      </c>
      <c r="I60" s="23">
        <v>0</v>
      </c>
      <c r="J60" s="24">
        <f t="shared" si="42"/>
        <v>0</v>
      </c>
      <c r="K60" s="25">
        <v>50</v>
      </c>
      <c r="L60" s="26">
        <f t="shared" si="43"/>
        <v>0</v>
      </c>
      <c r="M60" s="26">
        <f t="shared" si="44"/>
        <v>0</v>
      </c>
      <c r="N60" s="26">
        <v>0</v>
      </c>
      <c r="O60" s="26">
        <f t="shared" si="45"/>
        <v>0</v>
      </c>
      <c r="P60" s="26">
        <f t="shared" si="46"/>
        <v>0</v>
      </c>
      <c r="Q60" s="59">
        <f t="shared" si="47"/>
        <v>0</v>
      </c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</row>
    <row r="61" spans="1:36" s="32" customFormat="1">
      <c r="A61" s="68" t="str">
        <f>IF(F61&lt;&gt;"",1+MAX($A$7:A60),"")</f>
        <v/>
      </c>
      <c r="B61" s="120"/>
      <c r="C61" s="65"/>
      <c r="D61" s="37" t="s">
        <v>198</v>
      </c>
      <c r="E61" s="105"/>
      <c r="F61" s="60"/>
      <c r="G61" s="61"/>
      <c r="H61" s="105"/>
      <c r="I61" s="23"/>
      <c r="J61" s="24"/>
      <c r="K61" s="25"/>
      <c r="L61" s="26"/>
      <c r="M61" s="26"/>
      <c r="N61" s="26"/>
      <c r="O61" s="26"/>
      <c r="P61" s="26"/>
      <c r="Q61" s="59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</row>
    <row r="62" spans="1:36" s="32" customFormat="1">
      <c r="A62" s="68">
        <f>IF(F62&lt;&gt;"",1+MAX($A$7:A61),"")</f>
        <v>29</v>
      </c>
      <c r="B62" s="120"/>
      <c r="C62" s="65"/>
      <c r="D62" s="103" t="s">
        <v>199</v>
      </c>
      <c r="E62" s="104">
        <v>413</v>
      </c>
      <c r="F62" s="60">
        <v>0</v>
      </c>
      <c r="G62" s="61">
        <f t="shared" si="41"/>
        <v>413</v>
      </c>
      <c r="H62" s="104" t="s">
        <v>130</v>
      </c>
      <c r="I62" s="23">
        <v>0</v>
      </c>
      <c r="J62" s="24">
        <f t="shared" si="42"/>
        <v>0</v>
      </c>
      <c r="K62" s="25">
        <v>50</v>
      </c>
      <c r="L62" s="26">
        <f t="shared" si="43"/>
        <v>0</v>
      </c>
      <c r="M62" s="26">
        <f t="shared" si="44"/>
        <v>0</v>
      </c>
      <c r="N62" s="26">
        <v>0</v>
      </c>
      <c r="O62" s="26">
        <f t="shared" si="45"/>
        <v>0</v>
      </c>
      <c r="P62" s="26">
        <f t="shared" si="46"/>
        <v>0</v>
      </c>
      <c r="Q62" s="59">
        <f t="shared" si="47"/>
        <v>0</v>
      </c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  <row r="63" spans="1:36" s="32" customFormat="1">
      <c r="A63" s="68">
        <f>IF(F63&lt;&gt;"",1+MAX($A$7:A62),"")</f>
        <v>30</v>
      </c>
      <c r="B63" s="120"/>
      <c r="C63" s="65"/>
      <c r="D63" s="109" t="s">
        <v>195</v>
      </c>
      <c r="E63" s="104">
        <v>413</v>
      </c>
      <c r="F63" s="60">
        <v>0</v>
      </c>
      <c r="G63" s="61">
        <f t="shared" si="41"/>
        <v>413</v>
      </c>
      <c r="H63" s="104" t="s">
        <v>130</v>
      </c>
      <c r="I63" s="23">
        <v>0</v>
      </c>
      <c r="J63" s="24">
        <f t="shared" si="42"/>
        <v>0</v>
      </c>
      <c r="K63" s="25">
        <v>50</v>
      </c>
      <c r="L63" s="26">
        <f t="shared" si="43"/>
        <v>0</v>
      </c>
      <c r="M63" s="26">
        <f t="shared" si="44"/>
        <v>0</v>
      </c>
      <c r="N63" s="26">
        <v>0</v>
      </c>
      <c r="O63" s="26">
        <f t="shared" si="45"/>
        <v>0</v>
      </c>
      <c r="P63" s="26">
        <f t="shared" si="46"/>
        <v>0</v>
      </c>
      <c r="Q63" s="59">
        <f t="shared" si="47"/>
        <v>0</v>
      </c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</row>
    <row r="64" spans="1:36" s="32" customFormat="1">
      <c r="A64" s="68">
        <f>IF(F64&lt;&gt;"",1+MAX($A$7:A63),"")</f>
        <v>31</v>
      </c>
      <c r="B64" s="120"/>
      <c r="C64" s="65"/>
      <c r="D64" s="109" t="s">
        <v>233</v>
      </c>
      <c r="E64" s="104">
        <v>413</v>
      </c>
      <c r="F64" s="60">
        <v>0</v>
      </c>
      <c r="G64" s="61">
        <f t="shared" si="41"/>
        <v>413</v>
      </c>
      <c r="H64" s="104" t="s">
        <v>130</v>
      </c>
      <c r="I64" s="23">
        <v>0</v>
      </c>
      <c r="J64" s="24">
        <f t="shared" si="42"/>
        <v>0</v>
      </c>
      <c r="K64" s="25">
        <v>50</v>
      </c>
      <c r="L64" s="26">
        <f t="shared" si="43"/>
        <v>0</v>
      </c>
      <c r="M64" s="26">
        <f t="shared" si="44"/>
        <v>0</v>
      </c>
      <c r="N64" s="26">
        <v>0</v>
      </c>
      <c r="O64" s="26">
        <f t="shared" si="45"/>
        <v>0</v>
      </c>
      <c r="P64" s="26">
        <f t="shared" si="46"/>
        <v>0</v>
      </c>
      <c r="Q64" s="59">
        <f t="shared" si="47"/>
        <v>0</v>
      </c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</row>
    <row r="65" spans="1:36" s="32" customFormat="1">
      <c r="A65" s="68">
        <f>IF(F65&lt;&gt;"",1+MAX($A$7:A64),"")</f>
        <v>32</v>
      </c>
      <c r="B65" s="120"/>
      <c r="C65" s="65"/>
      <c r="D65" s="109" t="s">
        <v>196</v>
      </c>
      <c r="E65" s="104">
        <v>413</v>
      </c>
      <c r="F65" s="60">
        <v>0</v>
      </c>
      <c r="G65" s="61">
        <f t="shared" si="41"/>
        <v>413</v>
      </c>
      <c r="H65" s="104" t="s">
        <v>130</v>
      </c>
      <c r="I65" s="23">
        <v>0</v>
      </c>
      <c r="J65" s="24">
        <f t="shared" si="42"/>
        <v>0</v>
      </c>
      <c r="K65" s="25">
        <v>50</v>
      </c>
      <c r="L65" s="26">
        <f t="shared" si="43"/>
        <v>0</v>
      </c>
      <c r="M65" s="26">
        <f t="shared" si="44"/>
        <v>0</v>
      </c>
      <c r="N65" s="26">
        <v>0</v>
      </c>
      <c r="O65" s="26">
        <f t="shared" si="45"/>
        <v>0</v>
      </c>
      <c r="P65" s="26">
        <f t="shared" si="46"/>
        <v>0</v>
      </c>
      <c r="Q65" s="59">
        <f t="shared" si="47"/>
        <v>0</v>
      </c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</row>
    <row r="66" spans="1:36" s="32" customFormat="1">
      <c r="A66" s="68">
        <f>IF(F66&lt;&gt;"",1+MAX($A$7:A65),"")</f>
        <v>33</v>
      </c>
      <c r="B66" s="120"/>
      <c r="C66" s="65"/>
      <c r="D66" s="109" t="s">
        <v>41</v>
      </c>
      <c r="E66" s="104">
        <v>36</v>
      </c>
      <c r="F66" s="60">
        <v>0</v>
      </c>
      <c r="G66" s="61">
        <f t="shared" si="41"/>
        <v>36</v>
      </c>
      <c r="H66" s="104" t="s">
        <v>130</v>
      </c>
      <c r="I66" s="23">
        <v>0</v>
      </c>
      <c r="J66" s="24">
        <f t="shared" si="42"/>
        <v>0</v>
      </c>
      <c r="K66" s="25">
        <v>50</v>
      </c>
      <c r="L66" s="26">
        <f t="shared" si="43"/>
        <v>0</v>
      </c>
      <c r="M66" s="26">
        <f t="shared" si="44"/>
        <v>0</v>
      </c>
      <c r="N66" s="26">
        <v>0</v>
      </c>
      <c r="O66" s="26">
        <f t="shared" si="45"/>
        <v>0</v>
      </c>
      <c r="P66" s="26">
        <f t="shared" si="46"/>
        <v>0</v>
      </c>
      <c r="Q66" s="59">
        <f t="shared" si="47"/>
        <v>0</v>
      </c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1:36" s="32" customFormat="1">
      <c r="A67" s="68" t="str">
        <f>IF(F67&lt;&gt;"",1+MAX($A$7:A66),"")</f>
        <v/>
      </c>
      <c r="B67" s="120"/>
      <c r="C67" s="65"/>
      <c r="D67" s="37" t="s">
        <v>200</v>
      </c>
      <c r="E67" s="105"/>
      <c r="F67" s="60"/>
      <c r="G67" s="61"/>
      <c r="H67" s="20"/>
      <c r="I67" s="23"/>
      <c r="J67" s="24"/>
      <c r="K67" s="25"/>
      <c r="L67" s="26"/>
      <c r="M67" s="26"/>
      <c r="N67" s="26"/>
      <c r="O67" s="26"/>
      <c r="P67" s="26"/>
      <c r="Q67" s="59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</row>
    <row r="68" spans="1:36" s="32" customFormat="1" ht="28.8">
      <c r="A68" s="68">
        <f>IF(F68&lt;&gt;"",1+MAX($A$7:A67),"")</f>
        <v>34</v>
      </c>
      <c r="B68" s="120"/>
      <c r="C68" s="65"/>
      <c r="D68" s="103" t="s">
        <v>201</v>
      </c>
      <c r="E68" s="104">
        <v>3018</v>
      </c>
      <c r="F68" s="60">
        <v>0</v>
      </c>
      <c r="G68" s="61">
        <f t="shared" si="41"/>
        <v>3018</v>
      </c>
      <c r="H68" s="104" t="s">
        <v>130</v>
      </c>
      <c r="I68" s="23">
        <v>0</v>
      </c>
      <c r="J68" s="24">
        <f t="shared" si="42"/>
        <v>0</v>
      </c>
      <c r="K68" s="25">
        <v>50</v>
      </c>
      <c r="L68" s="26">
        <f t="shared" si="43"/>
        <v>0</v>
      </c>
      <c r="M68" s="26">
        <f t="shared" si="44"/>
        <v>0</v>
      </c>
      <c r="N68" s="26">
        <v>0</v>
      </c>
      <c r="O68" s="26">
        <f t="shared" si="45"/>
        <v>0</v>
      </c>
      <c r="P68" s="26">
        <f t="shared" si="46"/>
        <v>0</v>
      </c>
      <c r="Q68" s="59">
        <f t="shared" si="47"/>
        <v>0</v>
      </c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32" customFormat="1">
      <c r="A69" s="68">
        <f>IF(F69&lt;&gt;"",1+MAX($A$7:A68),"")</f>
        <v>35</v>
      </c>
      <c r="B69" s="120"/>
      <c r="C69" s="65"/>
      <c r="D69" s="109" t="s">
        <v>202</v>
      </c>
      <c r="E69" s="104">
        <v>3018</v>
      </c>
      <c r="F69" s="60">
        <v>0</v>
      </c>
      <c r="G69" s="61">
        <f t="shared" si="41"/>
        <v>3018</v>
      </c>
      <c r="H69" s="104" t="s">
        <v>130</v>
      </c>
      <c r="I69" s="23">
        <v>0</v>
      </c>
      <c r="J69" s="24">
        <f t="shared" si="42"/>
        <v>0</v>
      </c>
      <c r="K69" s="25">
        <v>50</v>
      </c>
      <c r="L69" s="26">
        <f t="shared" si="43"/>
        <v>0</v>
      </c>
      <c r="M69" s="26">
        <f t="shared" si="44"/>
        <v>0</v>
      </c>
      <c r="N69" s="26">
        <v>0</v>
      </c>
      <c r="O69" s="26">
        <f t="shared" si="45"/>
        <v>0</v>
      </c>
      <c r="P69" s="26">
        <f t="shared" si="46"/>
        <v>0</v>
      </c>
      <c r="Q69" s="59">
        <f t="shared" si="47"/>
        <v>0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1:36" s="32" customFormat="1">
      <c r="A70" s="68">
        <f>IF(F70&lt;&gt;"",1+MAX($A$7:A69),"")</f>
        <v>36</v>
      </c>
      <c r="B70" s="120"/>
      <c r="C70" s="65"/>
      <c r="D70" s="109" t="s">
        <v>203</v>
      </c>
      <c r="E70" s="104">
        <v>3018</v>
      </c>
      <c r="F70" s="60">
        <v>0</v>
      </c>
      <c r="G70" s="61">
        <f t="shared" si="41"/>
        <v>3018</v>
      </c>
      <c r="H70" s="104" t="s">
        <v>130</v>
      </c>
      <c r="I70" s="23">
        <v>0</v>
      </c>
      <c r="J70" s="24">
        <f t="shared" si="42"/>
        <v>0</v>
      </c>
      <c r="K70" s="25">
        <v>50</v>
      </c>
      <c r="L70" s="26">
        <f t="shared" si="43"/>
        <v>0</v>
      </c>
      <c r="M70" s="26">
        <f t="shared" si="44"/>
        <v>0</v>
      </c>
      <c r="N70" s="26">
        <v>0</v>
      </c>
      <c r="O70" s="26">
        <f t="shared" si="45"/>
        <v>0</v>
      </c>
      <c r="P70" s="26">
        <f t="shared" si="46"/>
        <v>0</v>
      </c>
      <c r="Q70" s="59">
        <f t="shared" si="47"/>
        <v>0</v>
      </c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</row>
    <row r="71" spans="1:36" s="32" customFormat="1">
      <c r="A71" s="68">
        <f>IF(F71&lt;&gt;"",1+MAX($A$7:A70),"")</f>
        <v>37</v>
      </c>
      <c r="B71" s="120"/>
      <c r="C71" s="65"/>
      <c r="D71" s="109" t="s">
        <v>204</v>
      </c>
      <c r="E71" s="104">
        <v>3018</v>
      </c>
      <c r="F71" s="60">
        <v>0</v>
      </c>
      <c r="G71" s="61">
        <f t="shared" si="41"/>
        <v>3018</v>
      </c>
      <c r="H71" s="104" t="s">
        <v>130</v>
      </c>
      <c r="I71" s="23">
        <v>0</v>
      </c>
      <c r="J71" s="24">
        <f t="shared" si="42"/>
        <v>0</v>
      </c>
      <c r="K71" s="25">
        <v>50</v>
      </c>
      <c r="L71" s="26">
        <f t="shared" si="43"/>
        <v>0</v>
      </c>
      <c r="M71" s="26">
        <f t="shared" si="44"/>
        <v>0</v>
      </c>
      <c r="N71" s="26">
        <v>0</v>
      </c>
      <c r="O71" s="26">
        <f t="shared" si="45"/>
        <v>0</v>
      </c>
      <c r="P71" s="26">
        <f t="shared" si="46"/>
        <v>0</v>
      </c>
      <c r="Q71" s="59">
        <f t="shared" si="47"/>
        <v>0</v>
      </c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1:36" s="32" customFormat="1">
      <c r="A72" s="68">
        <f>IF(F72&lt;&gt;"",1+MAX($A$7:A71),"")</f>
        <v>38</v>
      </c>
      <c r="B72" s="120"/>
      <c r="C72" s="65"/>
      <c r="D72" s="109" t="s">
        <v>205</v>
      </c>
      <c r="E72" s="104">
        <v>603.6</v>
      </c>
      <c r="F72" s="60">
        <v>0</v>
      </c>
      <c r="G72" s="61">
        <f t="shared" si="41"/>
        <v>603.6</v>
      </c>
      <c r="H72" s="104" t="s">
        <v>133</v>
      </c>
      <c r="I72" s="23">
        <v>0</v>
      </c>
      <c r="J72" s="24">
        <f t="shared" si="42"/>
        <v>0</v>
      </c>
      <c r="K72" s="25">
        <v>50</v>
      </c>
      <c r="L72" s="26">
        <f t="shared" si="43"/>
        <v>0</v>
      </c>
      <c r="M72" s="26">
        <f t="shared" si="44"/>
        <v>0</v>
      </c>
      <c r="N72" s="26">
        <v>0</v>
      </c>
      <c r="O72" s="26">
        <f t="shared" si="45"/>
        <v>0</v>
      </c>
      <c r="P72" s="26">
        <f t="shared" si="46"/>
        <v>0</v>
      </c>
      <c r="Q72" s="59">
        <f t="shared" si="47"/>
        <v>0</v>
      </c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1:36" s="32" customFormat="1">
      <c r="A73" s="68">
        <f>IF(F73&lt;&gt;"",1+MAX($A$7:A72),"")</f>
        <v>39</v>
      </c>
      <c r="B73" s="120"/>
      <c r="C73" s="65"/>
      <c r="D73" s="109" t="s">
        <v>225</v>
      </c>
      <c r="E73" s="104">
        <v>603.6</v>
      </c>
      <c r="F73" s="60">
        <v>0</v>
      </c>
      <c r="G73" s="61">
        <f t="shared" si="41"/>
        <v>603.6</v>
      </c>
      <c r="H73" s="104" t="s">
        <v>133</v>
      </c>
      <c r="I73" s="23">
        <v>0</v>
      </c>
      <c r="J73" s="24">
        <f t="shared" si="42"/>
        <v>0</v>
      </c>
      <c r="K73" s="25">
        <v>50</v>
      </c>
      <c r="L73" s="26">
        <f t="shared" si="43"/>
        <v>0</v>
      </c>
      <c r="M73" s="26">
        <f t="shared" si="44"/>
        <v>0</v>
      </c>
      <c r="N73" s="26">
        <v>0</v>
      </c>
      <c r="O73" s="26">
        <f t="shared" si="45"/>
        <v>0</v>
      </c>
      <c r="P73" s="26">
        <f t="shared" si="46"/>
        <v>0</v>
      </c>
      <c r="Q73" s="59">
        <f t="shared" si="47"/>
        <v>0</v>
      </c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</row>
    <row r="74" spans="1:36" s="32" customFormat="1">
      <c r="A74" s="68" t="str">
        <f>IF(F74&lt;&gt;"",1+MAX($A$7:A73),"")</f>
        <v/>
      </c>
      <c r="B74" s="120"/>
      <c r="C74" s="65"/>
      <c r="D74" s="37" t="s">
        <v>206</v>
      </c>
      <c r="E74" s="105"/>
      <c r="F74" s="60"/>
      <c r="G74" s="61"/>
      <c r="H74" s="20"/>
      <c r="I74" s="23"/>
      <c r="J74" s="24"/>
      <c r="K74" s="25"/>
      <c r="L74" s="26"/>
      <c r="M74" s="26"/>
      <c r="N74" s="26"/>
      <c r="O74" s="26"/>
      <c r="P74" s="26"/>
      <c r="Q74" s="59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</row>
    <row r="75" spans="1:36" s="32" customFormat="1">
      <c r="A75" s="68">
        <f>IF(F75&lt;&gt;"",1+MAX($A$7:A74),"")</f>
        <v>40</v>
      </c>
      <c r="B75" s="120"/>
      <c r="C75" s="65"/>
      <c r="D75" s="107" t="s">
        <v>207</v>
      </c>
      <c r="E75" s="108">
        <v>365.4</v>
      </c>
      <c r="F75" s="60">
        <v>0</v>
      </c>
      <c r="G75" s="61">
        <f t="shared" si="41"/>
        <v>365.4</v>
      </c>
      <c r="H75" s="104" t="s">
        <v>172</v>
      </c>
      <c r="I75" s="23">
        <v>0</v>
      </c>
      <c r="J75" s="24">
        <f t="shared" si="42"/>
        <v>0</v>
      </c>
      <c r="K75" s="25">
        <v>50</v>
      </c>
      <c r="L75" s="26">
        <f t="shared" si="43"/>
        <v>0</v>
      </c>
      <c r="M75" s="26">
        <f t="shared" si="44"/>
        <v>0</v>
      </c>
      <c r="N75" s="26">
        <v>0</v>
      </c>
      <c r="O75" s="26">
        <f t="shared" si="45"/>
        <v>0</v>
      </c>
      <c r="P75" s="26">
        <f t="shared" si="46"/>
        <v>0</v>
      </c>
      <c r="Q75" s="59">
        <f t="shared" si="47"/>
        <v>0</v>
      </c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1:36" s="32" customFormat="1">
      <c r="A76" s="68" t="str">
        <f>IF(F76&lt;&gt;"",1+MAX($A$7:A75),"")</f>
        <v/>
      </c>
      <c r="B76" s="120"/>
      <c r="C76" s="65"/>
      <c r="D76" s="37" t="s">
        <v>208</v>
      </c>
      <c r="E76" s="105"/>
      <c r="F76" s="60"/>
      <c r="G76" s="61"/>
      <c r="H76" s="105"/>
      <c r="I76" s="23"/>
      <c r="J76" s="24"/>
      <c r="K76" s="25"/>
      <c r="L76" s="26"/>
      <c r="M76" s="26"/>
      <c r="N76" s="26"/>
      <c r="O76" s="26"/>
      <c r="P76" s="26"/>
      <c r="Q76" s="59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</row>
    <row r="77" spans="1:36" s="32" customFormat="1">
      <c r="A77" s="68">
        <f>IF(F77&lt;&gt;"",1+MAX($A$7:A76),"")</f>
        <v>41</v>
      </c>
      <c r="B77" s="120"/>
      <c r="C77" s="65"/>
      <c r="D77" s="103" t="s">
        <v>234</v>
      </c>
      <c r="E77" s="104">
        <v>55.08</v>
      </c>
      <c r="F77" s="60">
        <v>0</v>
      </c>
      <c r="G77" s="61">
        <f t="shared" si="41"/>
        <v>55.08</v>
      </c>
      <c r="H77" s="104" t="s">
        <v>133</v>
      </c>
      <c r="I77" s="23">
        <v>0</v>
      </c>
      <c r="J77" s="24">
        <f t="shared" si="42"/>
        <v>0</v>
      </c>
      <c r="K77" s="25">
        <v>50</v>
      </c>
      <c r="L77" s="26">
        <f t="shared" si="43"/>
        <v>0</v>
      </c>
      <c r="M77" s="26">
        <f t="shared" si="44"/>
        <v>0</v>
      </c>
      <c r="N77" s="26">
        <v>0</v>
      </c>
      <c r="O77" s="26">
        <f t="shared" si="45"/>
        <v>0</v>
      </c>
      <c r="P77" s="26">
        <f t="shared" si="46"/>
        <v>0</v>
      </c>
      <c r="Q77" s="59">
        <f t="shared" si="47"/>
        <v>0</v>
      </c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</row>
    <row r="78" spans="1:36" s="32" customFormat="1">
      <c r="A78" s="68">
        <f>IF(F78&lt;&gt;"",1+MAX($A$7:A77),"")</f>
        <v>42</v>
      </c>
      <c r="B78" s="120"/>
      <c r="C78" s="65"/>
      <c r="D78" s="109" t="s">
        <v>209</v>
      </c>
      <c r="E78" s="104">
        <v>91.8</v>
      </c>
      <c r="F78" s="60">
        <v>0</v>
      </c>
      <c r="G78" s="61">
        <f t="shared" si="41"/>
        <v>91.8</v>
      </c>
      <c r="H78" s="104" t="s">
        <v>130</v>
      </c>
      <c r="I78" s="23">
        <v>0</v>
      </c>
      <c r="J78" s="24">
        <f t="shared" si="42"/>
        <v>0</v>
      </c>
      <c r="K78" s="25">
        <v>50</v>
      </c>
      <c r="L78" s="26">
        <f t="shared" si="43"/>
        <v>0</v>
      </c>
      <c r="M78" s="26">
        <f t="shared" si="44"/>
        <v>0</v>
      </c>
      <c r="N78" s="26">
        <v>0</v>
      </c>
      <c r="O78" s="26">
        <f t="shared" si="45"/>
        <v>0</v>
      </c>
      <c r="P78" s="26">
        <f t="shared" si="46"/>
        <v>0</v>
      </c>
      <c r="Q78" s="59">
        <f t="shared" si="47"/>
        <v>0</v>
      </c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</row>
    <row r="79" spans="1:36" s="32" customFormat="1">
      <c r="A79" s="68">
        <f>IF(F79&lt;&gt;"",1+MAX($A$7:A78),"")</f>
        <v>43</v>
      </c>
      <c r="B79" s="120"/>
      <c r="C79" s="65"/>
      <c r="D79" s="109" t="s">
        <v>217</v>
      </c>
      <c r="E79" s="104">
        <v>55.08</v>
      </c>
      <c r="F79" s="60">
        <v>0</v>
      </c>
      <c r="G79" s="61">
        <f t="shared" si="41"/>
        <v>55.08</v>
      </c>
      <c r="H79" s="104" t="s">
        <v>133</v>
      </c>
      <c r="I79" s="23">
        <v>0</v>
      </c>
      <c r="J79" s="24">
        <f t="shared" si="42"/>
        <v>0</v>
      </c>
      <c r="K79" s="25">
        <v>50</v>
      </c>
      <c r="L79" s="26">
        <f t="shared" si="43"/>
        <v>0</v>
      </c>
      <c r="M79" s="26">
        <f t="shared" si="44"/>
        <v>0</v>
      </c>
      <c r="N79" s="26">
        <v>0</v>
      </c>
      <c r="O79" s="26">
        <f t="shared" si="45"/>
        <v>0</v>
      </c>
      <c r="P79" s="26">
        <f t="shared" si="46"/>
        <v>0</v>
      </c>
      <c r="Q79" s="59">
        <f t="shared" si="47"/>
        <v>0</v>
      </c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</row>
    <row r="80" spans="1:36" s="32" customFormat="1">
      <c r="A80" s="68" t="str">
        <f>IF(F80&lt;&gt;"",1+MAX($A$7:A79),"")</f>
        <v/>
      </c>
      <c r="B80" s="120"/>
      <c r="C80" s="65"/>
      <c r="D80" s="37" t="s">
        <v>210</v>
      </c>
      <c r="E80" s="105"/>
      <c r="F80" s="60"/>
      <c r="G80" s="61"/>
      <c r="H80" s="105"/>
      <c r="I80" s="23"/>
      <c r="J80" s="24"/>
      <c r="K80" s="25"/>
      <c r="L80" s="26"/>
      <c r="M80" s="26"/>
      <c r="N80" s="26"/>
      <c r="O80" s="26"/>
      <c r="P80" s="26"/>
      <c r="Q80" s="59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</row>
    <row r="81" spans="1:36" s="32" customFormat="1">
      <c r="A81" s="68">
        <f>IF(F81&lt;&gt;"",1+MAX($A$7:A80),"")</f>
        <v>44</v>
      </c>
      <c r="B81" s="120"/>
      <c r="C81" s="65"/>
      <c r="D81" s="110" t="s">
        <v>235</v>
      </c>
      <c r="E81" s="104">
        <v>128</v>
      </c>
      <c r="F81" s="60">
        <v>0</v>
      </c>
      <c r="G81" s="61">
        <f t="shared" si="41"/>
        <v>128</v>
      </c>
      <c r="H81" s="104" t="s">
        <v>133</v>
      </c>
      <c r="I81" s="23">
        <v>0</v>
      </c>
      <c r="J81" s="24">
        <f t="shared" si="42"/>
        <v>0</v>
      </c>
      <c r="K81" s="25">
        <v>50</v>
      </c>
      <c r="L81" s="26">
        <f t="shared" si="43"/>
        <v>0</v>
      </c>
      <c r="M81" s="26">
        <f t="shared" si="44"/>
        <v>0</v>
      </c>
      <c r="N81" s="26">
        <v>0</v>
      </c>
      <c r="O81" s="26">
        <f t="shared" si="45"/>
        <v>0</v>
      </c>
      <c r="P81" s="26">
        <f t="shared" si="46"/>
        <v>0</v>
      </c>
      <c r="Q81" s="59">
        <f t="shared" si="47"/>
        <v>0</v>
      </c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</row>
    <row r="82" spans="1:36" s="32" customFormat="1">
      <c r="A82" s="68">
        <f>IF(F82&lt;&gt;"",1+MAX($A$7:A81),"")</f>
        <v>45</v>
      </c>
      <c r="B82" s="120"/>
      <c r="C82" s="65"/>
      <c r="D82" s="111" t="s">
        <v>209</v>
      </c>
      <c r="E82" s="104">
        <v>128</v>
      </c>
      <c r="F82" s="60">
        <v>0</v>
      </c>
      <c r="G82" s="61">
        <f t="shared" si="41"/>
        <v>128</v>
      </c>
      <c r="H82" s="104" t="s">
        <v>130</v>
      </c>
      <c r="I82" s="23">
        <v>0</v>
      </c>
      <c r="J82" s="24">
        <f t="shared" si="42"/>
        <v>0</v>
      </c>
      <c r="K82" s="25">
        <v>50</v>
      </c>
      <c r="L82" s="26">
        <f t="shared" si="43"/>
        <v>0</v>
      </c>
      <c r="M82" s="26">
        <f t="shared" si="44"/>
        <v>0</v>
      </c>
      <c r="N82" s="26">
        <v>0</v>
      </c>
      <c r="O82" s="26">
        <f t="shared" si="45"/>
        <v>0</v>
      </c>
      <c r="P82" s="26">
        <f t="shared" si="46"/>
        <v>0</v>
      </c>
      <c r="Q82" s="59">
        <f t="shared" si="47"/>
        <v>0</v>
      </c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</row>
    <row r="83" spans="1:36" s="32" customFormat="1">
      <c r="A83" s="68">
        <f>IF(F83&lt;&gt;"",1+MAX($A$7:A82),"")</f>
        <v>46</v>
      </c>
      <c r="B83" s="120"/>
      <c r="C83" s="65"/>
      <c r="D83" s="111" t="s">
        <v>226</v>
      </c>
      <c r="E83" s="108">
        <v>102.4</v>
      </c>
      <c r="F83" s="60">
        <v>0</v>
      </c>
      <c r="G83" s="61">
        <f t="shared" si="41"/>
        <v>102.4</v>
      </c>
      <c r="H83" s="104" t="s">
        <v>133</v>
      </c>
      <c r="I83" s="23">
        <v>0</v>
      </c>
      <c r="J83" s="24">
        <f t="shared" si="42"/>
        <v>0</v>
      </c>
      <c r="K83" s="25">
        <v>50</v>
      </c>
      <c r="L83" s="26">
        <f t="shared" si="43"/>
        <v>0</v>
      </c>
      <c r="M83" s="26">
        <f t="shared" si="44"/>
        <v>0</v>
      </c>
      <c r="N83" s="26">
        <v>0</v>
      </c>
      <c r="O83" s="26">
        <f t="shared" si="45"/>
        <v>0</v>
      </c>
      <c r="P83" s="26">
        <f t="shared" si="46"/>
        <v>0</v>
      </c>
      <c r="Q83" s="59">
        <f t="shared" si="47"/>
        <v>0</v>
      </c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</row>
    <row r="84" spans="1:36" s="32" customFormat="1">
      <c r="A84" s="68">
        <f>IF(F84&lt;&gt;"",1+MAX($A$7:A83),"")</f>
        <v>47</v>
      </c>
      <c r="B84" s="120"/>
      <c r="C84" s="65"/>
      <c r="D84" s="111" t="s">
        <v>211</v>
      </c>
      <c r="E84" s="108">
        <v>25.6</v>
      </c>
      <c r="F84" s="60">
        <v>0</v>
      </c>
      <c r="G84" s="61">
        <f t="shared" si="41"/>
        <v>25.6</v>
      </c>
      <c r="H84" s="104" t="s">
        <v>133</v>
      </c>
      <c r="I84" s="23">
        <v>0</v>
      </c>
      <c r="J84" s="24">
        <f t="shared" si="42"/>
        <v>0</v>
      </c>
      <c r="K84" s="25">
        <v>50</v>
      </c>
      <c r="L84" s="26">
        <f t="shared" si="43"/>
        <v>0</v>
      </c>
      <c r="M84" s="26">
        <f t="shared" si="44"/>
        <v>0</v>
      </c>
      <c r="N84" s="26">
        <v>0</v>
      </c>
      <c r="O84" s="26">
        <f t="shared" si="45"/>
        <v>0</v>
      </c>
      <c r="P84" s="26">
        <f t="shared" si="46"/>
        <v>0</v>
      </c>
      <c r="Q84" s="59">
        <f t="shared" si="47"/>
        <v>0</v>
      </c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</row>
    <row r="85" spans="1:36" s="32" customFormat="1">
      <c r="A85" s="68" t="str">
        <f>IF(F85&lt;&gt;"",1+MAX($A$7:A84),"")</f>
        <v/>
      </c>
      <c r="B85" s="120"/>
      <c r="C85" s="65"/>
      <c r="D85" s="37" t="s">
        <v>212</v>
      </c>
      <c r="E85" s="105"/>
      <c r="F85" s="60"/>
      <c r="G85" s="61"/>
      <c r="H85" s="20"/>
      <c r="I85" s="23"/>
      <c r="J85" s="24"/>
      <c r="K85" s="25"/>
      <c r="L85" s="26"/>
      <c r="M85" s="26"/>
      <c r="N85" s="26"/>
      <c r="O85" s="26"/>
      <c r="P85" s="26"/>
      <c r="Q85" s="59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</row>
    <row r="86" spans="1:36" s="32" customFormat="1">
      <c r="A86" s="68">
        <f>IF(F86&lt;&gt;"",1+MAX($A$7:A85),"")</f>
        <v>48</v>
      </c>
      <c r="B86" s="120"/>
      <c r="C86" s="65"/>
      <c r="D86" s="103" t="s">
        <v>213</v>
      </c>
      <c r="E86" s="104">
        <v>10000</v>
      </c>
      <c r="F86" s="60">
        <v>0</v>
      </c>
      <c r="G86" s="61">
        <f t="shared" si="41"/>
        <v>10000</v>
      </c>
      <c r="H86" s="104" t="s">
        <v>130</v>
      </c>
      <c r="I86" s="23">
        <v>0</v>
      </c>
      <c r="J86" s="24">
        <f t="shared" si="42"/>
        <v>0</v>
      </c>
      <c r="K86" s="25">
        <v>50</v>
      </c>
      <c r="L86" s="26">
        <f t="shared" si="43"/>
        <v>0</v>
      </c>
      <c r="M86" s="26">
        <f t="shared" si="44"/>
        <v>0</v>
      </c>
      <c r="N86" s="26">
        <v>0</v>
      </c>
      <c r="O86" s="26">
        <f t="shared" si="45"/>
        <v>0</v>
      </c>
      <c r="P86" s="26">
        <f t="shared" si="46"/>
        <v>0</v>
      </c>
      <c r="Q86" s="59">
        <f t="shared" si="47"/>
        <v>0</v>
      </c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</row>
    <row r="87" spans="1:36" s="32" customFormat="1">
      <c r="A87" s="68" t="str">
        <f>IF(F87&lt;&gt;"",1+MAX($A$7:A86),"")</f>
        <v/>
      </c>
      <c r="B87" s="120"/>
      <c r="C87" s="65"/>
      <c r="D87" s="37" t="s">
        <v>214</v>
      </c>
      <c r="E87" s="105"/>
      <c r="F87" s="60"/>
      <c r="G87" s="61"/>
      <c r="H87" s="20"/>
      <c r="I87" s="23"/>
      <c r="J87" s="24"/>
      <c r="K87" s="25"/>
      <c r="L87" s="26"/>
      <c r="M87" s="26"/>
      <c r="N87" s="26"/>
      <c r="O87" s="26"/>
      <c r="P87" s="26"/>
      <c r="Q87" s="59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</row>
    <row r="88" spans="1:36" s="32" customFormat="1">
      <c r="A88" s="68">
        <f>IF(F88&lt;&gt;"",1+MAX($A$7:A87),"")</f>
        <v>49</v>
      </c>
      <c r="B88" s="120"/>
      <c r="C88" s="65"/>
      <c r="D88" s="107" t="s">
        <v>236</v>
      </c>
      <c r="E88" s="104">
        <v>36</v>
      </c>
      <c r="F88" s="60">
        <v>0</v>
      </c>
      <c r="G88" s="61">
        <f t="shared" si="41"/>
        <v>36</v>
      </c>
      <c r="H88" s="104" t="s">
        <v>172</v>
      </c>
      <c r="I88" s="23">
        <v>0</v>
      </c>
      <c r="J88" s="24">
        <f t="shared" si="42"/>
        <v>0</v>
      </c>
      <c r="K88" s="25">
        <v>50</v>
      </c>
      <c r="L88" s="26">
        <f t="shared" si="43"/>
        <v>0</v>
      </c>
      <c r="M88" s="26">
        <f t="shared" si="44"/>
        <v>0</v>
      </c>
      <c r="N88" s="26">
        <v>0</v>
      </c>
      <c r="O88" s="26">
        <f t="shared" si="45"/>
        <v>0</v>
      </c>
      <c r="P88" s="26">
        <f t="shared" si="46"/>
        <v>0</v>
      </c>
      <c r="Q88" s="59">
        <f t="shared" si="47"/>
        <v>0</v>
      </c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</row>
    <row r="89" spans="1:36" s="32" customFormat="1">
      <c r="A89" s="68" t="str">
        <f>IF(F89&lt;&gt;"",1+MAX($A$7:A88),"")</f>
        <v/>
      </c>
      <c r="B89" s="120"/>
      <c r="C89" s="65"/>
      <c r="D89" s="37" t="s">
        <v>215</v>
      </c>
      <c r="E89" s="105"/>
      <c r="F89" s="60"/>
      <c r="G89" s="61"/>
      <c r="H89" s="20"/>
      <c r="I89" s="23"/>
      <c r="J89" s="24"/>
      <c r="K89" s="25"/>
      <c r="L89" s="26"/>
      <c r="M89" s="26"/>
      <c r="N89" s="26"/>
      <c r="O89" s="26"/>
      <c r="P89" s="26"/>
      <c r="Q89" s="59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</row>
    <row r="90" spans="1:36" s="32" customFormat="1">
      <c r="A90" s="68" t="str">
        <f>IF(F90&lt;&gt;"",1+MAX($A$7:A89),"")</f>
        <v/>
      </c>
      <c r="B90" s="120"/>
      <c r="C90" s="65"/>
      <c r="D90" s="37" t="s">
        <v>216</v>
      </c>
      <c r="E90" s="105"/>
      <c r="F90" s="60"/>
      <c r="G90" s="61"/>
      <c r="H90" s="20"/>
      <c r="I90" s="23"/>
      <c r="J90" s="24"/>
      <c r="K90" s="25"/>
      <c r="L90" s="26"/>
      <c r="M90" s="26"/>
      <c r="N90" s="26"/>
      <c r="O90" s="26"/>
      <c r="P90" s="26"/>
      <c r="Q90" s="59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</row>
    <row r="91" spans="1:36" s="32" customFormat="1">
      <c r="A91" s="68">
        <f>IF(F91&lt;&gt;"",1+MAX($A$7:A90),"")</f>
        <v>50</v>
      </c>
      <c r="B91" s="120"/>
      <c r="C91" s="65"/>
      <c r="D91" s="103" t="s">
        <v>237</v>
      </c>
      <c r="E91" s="104">
        <v>742</v>
      </c>
      <c r="F91" s="60">
        <v>0</v>
      </c>
      <c r="G91" s="61">
        <f t="shared" si="41"/>
        <v>742</v>
      </c>
      <c r="H91" s="104" t="s">
        <v>172</v>
      </c>
      <c r="I91" s="23">
        <v>0</v>
      </c>
      <c r="J91" s="24">
        <f t="shared" si="42"/>
        <v>0</v>
      </c>
      <c r="K91" s="25">
        <v>50</v>
      </c>
      <c r="L91" s="26">
        <f t="shared" si="43"/>
        <v>0</v>
      </c>
      <c r="M91" s="26">
        <f t="shared" si="44"/>
        <v>0</v>
      </c>
      <c r="N91" s="26">
        <v>0</v>
      </c>
      <c r="O91" s="26">
        <f t="shared" si="45"/>
        <v>0</v>
      </c>
      <c r="P91" s="26">
        <f t="shared" si="46"/>
        <v>0</v>
      </c>
      <c r="Q91" s="59">
        <f t="shared" si="47"/>
        <v>0</v>
      </c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</row>
    <row r="92" spans="1:36" s="32" customFormat="1">
      <c r="A92" s="68">
        <f>IF(F92&lt;&gt;"",1+MAX($A$7:A91),"")</f>
        <v>51</v>
      </c>
      <c r="B92" s="120"/>
      <c r="C92" s="65"/>
      <c r="D92" s="109" t="s">
        <v>217</v>
      </c>
      <c r="E92" s="108">
        <v>0.59360000000000002</v>
      </c>
      <c r="F92" s="60">
        <v>0</v>
      </c>
      <c r="G92" s="61">
        <f t="shared" si="41"/>
        <v>0.59360000000000002</v>
      </c>
      <c r="H92" s="104" t="s">
        <v>133</v>
      </c>
      <c r="I92" s="23">
        <v>0</v>
      </c>
      <c r="J92" s="24">
        <f t="shared" si="42"/>
        <v>0</v>
      </c>
      <c r="K92" s="25">
        <v>50</v>
      </c>
      <c r="L92" s="26">
        <f t="shared" si="43"/>
        <v>0</v>
      </c>
      <c r="M92" s="26">
        <f t="shared" si="44"/>
        <v>0</v>
      </c>
      <c r="N92" s="26">
        <v>0</v>
      </c>
      <c r="O92" s="26">
        <f t="shared" si="45"/>
        <v>0</v>
      </c>
      <c r="P92" s="26">
        <f t="shared" si="46"/>
        <v>0</v>
      </c>
      <c r="Q92" s="59">
        <f t="shared" si="47"/>
        <v>0</v>
      </c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</row>
    <row r="93" spans="1:36" s="32" customFormat="1">
      <c r="A93" s="68">
        <f>IF(F93&lt;&gt;"",1+MAX($A$7:A92),"")</f>
        <v>52</v>
      </c>
      <c r="B93" s="120"/>
      <c r="C93" s="65"/>
      <c r="D93" s="109" t="s">
        <v>218</v>
      </c>
      <c r="E93" s="108">
        <v>0.77635364896678005</v>
      </c>
      <c r="F93" s="60">
        <v>0</v>
      </c>
      <c r="G93" s="61">
        <f t="shared" si="41"/>
        <v>0.77635364896678005</v>
      </c>
      <c r="H93" s="104" t="s">
        <v>133</v>
      </c>
      <c r="I93" s="23">
        <v>0</v>
      </c>
      <c r="J93" s="24">
        <f t="shared" si="42"/>
        <v>0</v>
      </c>
      <c r="K93" s="25">
        <v>50</v>
      </c>
      <c r="L93" s="26">
        <f t="shared" si="43"/>
        <v>0</v>
      </c>
      <c r="M93" s="26">
        <f t="shared" si="44"/>
        <v>0</v>
      </c>
      <c r="N93" s="26">
        <v>0</v>
      </c>
      <c r="O93" s="26">
        <f t="shared" si="45"/>
        <v>0</v>
      </c>
      <c r="P93" s="26">
        <f t="shared" si="46"/>
        <v>0</v>
      </c>
      <c r="Q93" s="59">
        <f t="shared" si="47"/>
        <v>0</v>
      </c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</row>
    <row r="94" spans="1:36" s="32" customFormat="1">
      <c r="A94" s="68" t="str">
        <f>IF(F94&lt;&gt;"",1+MAX($A$7:A93),"")</f>
        <v/>
      </c>
      <c r="B94" s="120"/>
      <c r="C94" s="65"/>
      <c r="D94" s="37" t="s">
        <v>238</v>
      </c>
      <c r="E94" s="105"/>
      <c r="F94" s="60"/>
      <c r="G94" s="61"/>
      <c r="H94" s="105"/>
      <c r="I94" s="23"/>
      <c r="J94" s="24"/>
      <c r="K94" s="25"/>
      <c r="L94" s="26"/>
      <c r="M94" s="26"/>
      <c r="N94" s="26"/>
      <c r="O94" s="26"/>
      <c r="P94" s="26"/>
      <c r="Q94" s="59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</row>
    <row r="95" spans="1:36" s="32" customFormat="1">
      <c r="A95" s="68">
        <f>IF(F95&lt;&gt;"",1+MAX($A$7:A94),"")</f>
        <v>53</v>
      </c>
      <c r="B95" s="120"/>
      <c r="C95" s="65"/>
      <c r="D95" s="107" t="s">
        <v>239</v>
      </c>
      <c r="E95" s="104">
        <v>210</v>
      </c>
      <c r="F95" s="60">
        <v>0</v>
      </c>
      <c r="G95" s="61">
        <f t="shared" si="41"/>
        <v>210</v>
      </c>
      <c r="H95" s="104" t="s">
        <v>130</v>
      </c>
      <c r="I95" s="23">
        <v>0</v>
      </c>
      <c r="J95" s="24">
        <f t="shared" si="42"/>
        <v>0</v>
      </c>
      <c r="K95" s="25">
        <v>50</v>
      </c>
      <c r="L95" s="26">
        <f t="shared" si="43"/>
        <v>0</v>
      </c>
      <c r="M95" s="26">
        <f t="shared" si="44"/>
        <v>0</v>
      </c>
      <c r="N95" s="26">
        <v>0</v>
      </c>
      <c r="O95" s="26">
        <f t="shared" si="45"/>
        <v>0</v>
      </c>
      <c r="P95" s="26">
        <f t="shared" si="46"/>
        <v>0</v>
      </c>
      <c r="Q95" s="59">
        <f t="shared" si="47"/>
        <v>0</v>
      </c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</row>
    <row r="96" spans="1:36" s="32" customFormat="1">
      <c r="A96" s="68">
        <f>IF(F96&lt;&gt;"",1+MAX($A$7:A95),"")</f>
        <v>54</v>
      </c>
      <c r="B96" s="120"/>
      <c r="C96" s="65"/>
      <c r="D96" s="106" t="s">
        <v>151</v>
      </c>
      <c r="E96" s="104">
        <v>210</v>
      </c>
      <c r="F96" s="60">
        <v>0</v>
      </c>
      <c r="G96" s="61">
        <f t="shared" si="41"/>
        <v>210</v>
      </c>
      <c r="H96" s="104" t="s">
        <v>130</v>
      </c>
      <c r="I96" s="23">
        <v>0</v>
      </c>
      <c r="J96" s="24">
        <f t="shared" si="42"/>
        <v>0</v>
      </c>
      <c r="K96" s="25">
        <v>50</v>
      </c>
      <c r="L96" s="26">
        <f t="shared" si="43"/>
        <v>0</v>
      </c>
      <c r="M96" s="26">
        <f t="shared" si="44"/>
        <v>0</v>
      </c>
      <c r="N96" s="26">
        <v>0</v>
      </c>
      <c r="O96" s="26">
        <f t="shared" si="45"/>
        <v>0</v>
      </c>
      <c r="P96" s="26">
        <f t="shared" si="46"/>
        <v>0</v>
      </c>
      <c r="Q96" s="59">
        <f t="shared" si="47"/>
        <v>0</v>
      </c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</row>
    <row r="97" spans="1:36" s="32" customFormat="1">
      <c r="A97" s="68" t="str">
        <f>IF(F97&lt;&gt;"",1+MAX($A$7:A96),"")</f>
        <v/>
      </c>
      <c r="B97" s="120"/>
      <c r="C97" s="65"/>
      <c r="D97" s="37" t="s">
        <v>219</v>
      </c>
      <c r="E97" s="105"/>
      <c r="F97" s="60"/>
      <c r="G97" s="61"/>
      <c r="H97" s="105"/>
      <c r="I97" s="23"/>
      <c r="J97" s="24"/>
      <c r="K97" s="25"/>
      <c r="L97" s="26"/>
      <c r="M97" s="26"/>
      <c r="N97" s="26"/>
      <c r="O97" s="26"/>
      <c r="P97" s="26"/>
      <c r="Q97" s="59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</row>
    <row r="98" spans="1:36" s="32" customFormat="1">
      <c r="A98" s="68">
        <f>IF(F98&lt;&gt;"",1+MAX($A$7:A97),"")</f>
        <v>55</v>
      </c>
      <c r="B98" s="120"/>
      <c r="C98" s="65"/>
      <c r="D98" s="107" t="s">
        <v>220</v>
      </c>
      <c r="E98" s="104">
        <v>53</v>
      </c>
      <c r="F98" s="60">
        <v>0</v>
      </c>
      <c r="G98" s="61">
        <f t="shared" si="41"/>
        <v>53</v>
      </c>
      <c r="H98" s="104" t="s">
        <v>130</v>
      </c>
      <c r="I98" s="23">
        <v>0</v>
      </c>
      <c r="J98" s="24">
        <f t="shared" si="42"/>
        <v>0</v>
      </c>
      <c r="K98" s="25">
        <v>50</v>
      </c>
      <c r="L98" s="26">
        <f t="shared" si="43"/>
        <v>0</v>
      </c>
      <c r="M98" s="26">
        <f t="shared" si="44"/>
        <v>0</v>
      </c>
      <c r="N98" s="26">
        <v>0</v>
      </c>
      <c r="O98" s="26">
        <f t="shared" si="45"/>
        <v>0</v>
      </c>
      <c r="P98" s="26">
        <f t="shared" si="46"/>
        <v>0</v>
      </c>
      <c r="Q98" s="59">
        <f t="shared" si="47"/>
        <v>0</v>
      </c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</row>
    <row r="99" spans="1:36" s="32" customFormat="1">
      <c r="A99" s="68">
        <f>IF(F99&lt;&gt;"",1+MAX($A$7:A98),"")</f>
        <v>56</v>
      </c>
      <c r="B99" s="120"/>
      <c r="C99" s="65"/>
      <c r="D99" s="106" t="s">
        <v>151</v>
      </c>
      <c r="E99" s="104">
        <v>210</v>
      </c>
      <c r="F99" s="60">
        <v>0</v>
      </c>
      <c r="G99" s="61">
        <f t="shared" si="41"/>
        <v>210</v>
      </c>
      <c r="H99" s="104" t="s">
        <v>130</v>
      </c>
      <c r="I99" s="23">
        <v>0</v>
      </c>
      <c r="J99" s="24">
        <f t="shared" si="42"/>
        <v>0</v>
      </c>
      <c r="K99" s="25">
        <v>50</v>
      </c>
      <c r="L99" s="26">
        <f t="shared" si="43"/>
        <v>0</v>
      </c>
      <c r="M99" s="26">
        <f t="shared" si="44"/>
        <v>0</v>
      </c>
      <c r="N99" s="26">
        <v>0</v>
      </c>
      <c r="O99" s="26">
        <f t="shared" si="45"/>
        <v>0</v>
      </c>
      <c r="P99" s="26">
        <f t="shared" si="46"/>
        <v>0</v>
      </c>
      <c r="Q99" s="59">
        <f t="shared" si="47"/>
        <v>0</v>
      </c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</row>
    <row r="100" spans="1:36" s="32" customFormat="1">
      <c r="A100" s="68" t="str">
        <f>IF(F100&lt;&gt;"",1+MAX($A$7:A99),"")</f>
        <v/>
      </c>
      <c r="B100" s="120"/>
      <c r="C100" s="22"/>
      <c r="D100" s="73" t="s">
        <v>53</v>
      </c>
      <c r="E100" s="20"/>
      <c r="F100" s="60"/>
      <c r="G100" s="61"/>
      <c r="H100" s="20"/>
      <c r="I100" s="23"/>
      <c r="J100" s="24"/>
      <c r="K100" s="25"/>
      <c r="L100" s="26"/>
      <c r="M100" s="26"/>
      <c r="N100" s="26"/>
      <c r="O100" s="26"/>
      <c r="P100" s="26"/>
      <c r="Q100" s="59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</row>
    <row r="101" spans="1:36" s="32" customFormat="1">
      <c r="A101" s="68">
        <f>IF(F101&lt;&gt;"",1+MAX($A$7:A100),"")</f>
        <v>57</v>
      </c>
      <c r="B101" s="120"/>
      <c r="C101" s="65"/>
      <c r="D101" s="103" t="s">
        <v>240</v>
      </c>
      <c r="E101" s="104">
        <v>2223</v>
      </c>
      <c r="F101" s="60">
        <v>0</v>
      </c>
      <c r="G101" s="61">
        <f t="shared" si="41"/>
        <v>2223</v>
      </c>
      <c r="H101" s="104" t="s">
        <v>130</v>
      </c>
      <c r="I101" s="23">
        <v>0</v>
      </c>
      <c r="J101" s="24">
        <f t="shared" si="42"/>
        <v>0</v>
      </c>
      <c r="K101" s="25">
        <v>50</v>
      </c>
      <c r="L101" s="26">
        <f t="shared" si="43"/>
        <v>0</v>
      </c>
      <c r="M101" s="26">
        <f t="shared" si="44"/>
        <v>0</v>
      </c>
      <c r="N101" s="26">
        <v>0</v>
      </c>
      <c r="O101" s="26">
        <f t="shared" si="45"/>
        <v>0</v>
      </c>
      <c r="P101" s="26">
        <f t="shared" si="46"/>
        <v>0</v>
      </c>
      <c r="Q101" s="59">
        <f t="shared" si="47"/>
        <v>0</v>
      </c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</row>
    <row r="102" spans="1:36" s="32" customFormat="1">
      <c r="A102" s="68">
        <f>IF(F102&lt;&gt;"",1+MAX($A$7:A101),"")</f>
        <v>58</v>
      </c>
      <c r="B102" s="120"/>
      <c r="C102" s="65"/>
      <c r="D102" s="109" t="s">
        <v>131</v>
      </c>
      <c r="E102" s="104">
        <v>222.3</v>
      </c>
      <c r="F102" s="60">
        <v>0</v>
      </c>
      <c r="G102" s="61">
        <f t="shared" si="41"/>
        <v>222.3</v>
      </c>
      <c r="H102" s="104" t="s">
        <v>133</v>
      </c>
      <c r="I102" s="23">
        <v>0</v>
      </c>
      <c r="J102" s="24">
        <f t="shared" si="42"/>
        <v>0</v>
      </c>
      <c r="K102" s="25">
        <v>50</v>
      </c>
      <c r="L102" s="26">
        <f t="shared" si="43"/>
        <v>0</v>
      </c>
      <c r="M102" s="26">
        <f t="shared" si="44"/>
        <v>0</v>
      </c>
      <c r="N102" s="26">
        <v>0</v>
      </c>
      <c r="O102" s="26">
        <f t="shared" si="45"/>
        <v>0</v>
      </c>
      <c r="P102" s="26">
        <f t="shared" si="46"/>
        <v>0</v>
      </c>
      <c r="Q102" s="59">
        <f t="shared" si="47"/>
        <v>0</v>
      </c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</row>
    <row r="103" spans="1:36" s="32" customFormat="1">
      <c r="A103" s="68">
        <f>IF(F103&lt;&gt;"",1+MAX($A$7:A102),"")</f>
        <v>59</v>
      </c>
      <c r="B103" s="120"/>
      <c r="C103" s="65"/>
      <c r="D103" s="109" t="s">
        <v>241</v>
      </c>
      <c r="E103" s="104">
        <v>2223</v>
      </c>
      <c r="F103" s="60">
        <v>0</v>
      </c>
      <c r="G103" s="61">
        <f t="shared" si="41"/>
        <v>2223</v>
      </c>
      <c r="H103" s="104" t="s">
        <v>130</v>
      </c>
      <c r="I103" s="23">
        <v>0</v>
      </c>
      <c r="J103" s="24">
        <f t="shared" si="42"/>
        <v>0</v>
      </c>
      <c r="K103" s="25">
        <v>50</v>
      </c>
      <c r="L103" s="26">
        <f t="shared" si="43"/>
        <v>0</v>
      </c>
      <c r="M103" s="26">
        <f t="shared" si="44"/>
        <v>0</v>
      </c>
      <c r="N103" s="26">
        <v>0</v>
      </c>
      <c r="O103" s="26">
        <f t="shared" si="45"/>
        <v>0</v>
      </c>
      <c r="P103" s="26">
        <f t="shared" si="46"/>
        <v>0</v>
      </c>
      <c r="Q103" s="59">
        <f t="shared" si="47"/>
        <v>0</v>
      </c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</row>
    <row r="104" spans="1:36" s="32" customFormat="1">
      <c r="A104" s="68">
        <f>IF(F104&lt;&gt;"",1+MAX($A$7:A103),"")</f>
        <v>60</v>
      </c>
      <c r="B104" s="120"/>
      <c r="C104" s="65"/>
      <c r="D104" s="103" t="s">
        <v>132</v>
      </c>
      <c r="E104" s="104">
        <v>10000</v>
      </c>
      <c r="F104" s="60">
        <v>0</v>
      </c>
      <c r="G104" s="61">
        <f t="shared" si="41"/>
        <v>10000</v>
      </c>
      <c r="H104" s="104" t="s">
        <v>130</v>
      </c>
      <c r="I104" s="23">
        <v>0</v>
      </c>
      <c r="J104" s="24">
        <f t="shared" si="42"/>
        <v>0</v>
      </c>
      <c r="K104" s="25">
        <v>50</v>
      </c>
      <c r="L104" s="26">
        <f t="shared" si="43"/>
        <v>0</v>
      </c>
      <c r="M104" s="26">
        <f t="shared" si="44"/>
        <v>0</v>
      </c>
      <c r="N104" s="26">
        <v>0</v>
      </c>
      <c r="O104" s="26">
        <f t="shared" si="45"/>
        <v>0</v>
      </c>
      <c r="P104" s="26">
        <f t="shared" si="46"/>
        <v>0</v>
      </c>
      <c r="Q104" s="59">
        <f t="shared" si="47"/>
        <v>0</v>
      </c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</row>
    <row r="105" spans="1:36" s="32" customFormat="1">
      <c r="A105" s="68">
        <f>IF(F105&lt;&gt;"",1+MAX($A$7:A104),"")</f>
        <v>61</v>
      </c>
      <c r="B105" s="121"/>
      <c r="C105" s="65"/>
      <c r="D105" s="107" t="s">
        <v>242</v>
      </c>
      <c r="E105" s="104">
        <v>4905</v>
      </c>
      <c r="F105" s="60">
        <v>0</v>
      </c>
      <c r="G105" s="61">
        <f t="shared" si="41"/>
        <v>4905</v>
      </c>
      <c r="H105" s="104" t="s">
        <v>130</v>
      </c>
      <c r="I105" s="23">
        <v>0</v>
      </c>
      <c r="J105" s="24">
        <f t="shared" si="42"/>
        <v>0</v>
      </c>
      <c r="K105" s="25">
        <v>50</v>
      </c>
      <c r="L105" s="26">
        <f t="shared" si="43"/>
        <v>0</v>
      </c>
      <c r="M105" s="26">
        <f t="shared" si="44"/>
        <v>0</v>
      </c>
      <c r="N105" s="26">
        <v>0</v>
      </c>
      <c r="O105" s="26">
        <f t="shared" si="45"/>
        <v>0</v>
      </c>
      <c r="P105" s="26">
        <f t="shared" si="46"/>
        <v>0</v>
      </c>
      <c r="Q105" s="59">
        <f t="shared" si="47"/>
        <v>0</v>
      </c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</row>
    <row r="106" spans="1:36" s="32" customFormat="1" ht="16.2" thickBot="1">
      <c r="A106" s="68" t="str">
        <f>IF(F106&lt;&gt;"",1+MAX($A$7:A105),"")</f>
        <v/>
      </c>
      <c r="B106" s="79"/>
      <c r="C106" s="65"/>
      <c r="D106" s="19"/>
      <c r="E106" s="22"/>
      <c r="F106" s="60"/>
      <c r="G106" s="61"/>
      <c r="H106" s="20"/>
      <c r="I106" s="23"/>
      <c r="J106" s="24"/>
      <c r="K106" s="25"/>
      <c r="L106" s="26"/>
      <c r="M106" s="26"/>
      <c r="N106" s="26"/>
      <c r="O106" s="26"/>
      <c r="P106" s="26"/>
      <c r="Q106" s="59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</row>
    <row r="107" spans="1:36" s="32" customFormat="1" ht="16.2" thickBot="1">
      <c r="A107" s="68" t="str">
        <f>IF(F107&lt;&gt;"",1+MAX($A$7:A106),"")</f>
        <v/>
      </c>
      <c r="B107" s="71"/>
      <c r="C107" s="72"/>
      <c r="D107" s="46" t="s">
        <v>36</v>
      </c>
      <c r="E107" s="80"/>
      <c r="F107" s="80"/>
      <c r="G107" s="81"/>
      <c r="H107" s="80"/>
      <c r="I107" s="80"/>
      <c r="J107" s="56"/>
      <c r="K107" s="56"/>
      <c r="L107" s="57"/>
      <c r="M107" s="58"/>
      <c r="N107" s="57"/>
      <c r="O107" s="57"/>
      <c r="P107" s="82"/>
      <c r="Q107" s="50">
        <f>SUM(Q42:Q106)</f>
        <v>0</v>
      </c>
      <c r="S107" s="33"/>
    </row>
    <row r="108" spans="1:36" s="32" customFormat="1">
      <c r="A108" s="84" t="str">
        <f>IF(F108&lt;&gt;"",1+MAX($A$7:A107),"")</f>
        <v/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99"/>
      <c r="S108" s="33"/>
    </row>
    <row r="109" spans="1:36" s="176" customFormat="1">
      <c r="A109" s="127" t="str">
        <f>IF(F109&lt;&gt;"",1+MAX($A$7:A108),"")</f>
        <v/>
      </c>
      <c r="B109" s="128"/>
      <c r="C109" s="181">
        <v>33</v>
      </c>
      <c r="D109" s="129" t="s">
        <v>54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30"/>
    </row>
    <row r="110" spans="1:36" s="32" customFormat="1">
      <c r="A110" s="68" t="str">
        <f>IF(F110&lt;&gt;"",1+MAX($A$7:A109),"")</f>
        <v/>
      </c>
      <c r="B110" s="71"/>
      <c r="C110" s="65"/>
      <c r="D110" s="37" t="s">
        <v>134</v>
      </c>
      <c r="E110" s="105"/>
      <c r="F110" s="60"/>
      <c r="G110" s="61"/>
      <c r="H110" s="20"/>
      <c r="I110" s="23"/>
      <c r="J110" s="24"/>
      <c r="K110" s="25"/>
      <c r="L110" s="26"/>
      <c r="M110" s="26"/>
      <c r="N110" s="26"/>
      <c r="O110" s="26"/>
      <c r="P110" s="26"/>
      <c r="Q110" s="59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</row>
    <row r="111" spans="1:36" s="32" customFormat="1">
      <c r="A111" s="68">
        <f>IF(F111&lt;&gt;"",1+MAX($A$7:A110),"")</f>
        <v>62</v>
      </c>
      <c r="B111" s="122" t="s">
        <v>224</v>
      </c>
      <c r="C111" s="65"/>
      <c r="D111" s="103" t="s">
        <v>135</v>
      </c>
      <c r="E111" s="112">
        <v>94.47</v>
      </c>
      <c r="F111" s="60">
        <v>0</v>
      </c>
      <c r="G111" s="61">
        <f t="shared" ref="G111" si="48">E111*(1+F111)</f>
        <v>94.47</v>
      </c>
      <c r="H111" s="104" t="s">
        <v>172</v>
      </c>
      <c r="I111" s="23">
        <v>0</v>
      </c>
      <c r="J111" s="24">
        <f t="shared" ref="J111" si="49">+I111*G111</f>
        <v>0</v>
      </c>
      <c r="K111" s="25">
        <v>50</v>
      </c>
      <c r="L111" s="26">
        <f t="shared" ref="L111" si="50">I111*K111</f>
        <v>0</v>
      </c>
      <c r="M111" s="26">
        <f t="shared" ref="M111" si="51">K111*J111</f>
        <v>0</v>
      </c>
      <c r="N111" s="26">
        <v>0</v>
      </c>
      <c r="O111" s="26">
        <f t="shared" ref="O111" si="52">N111*G111</f>
        <v>0</v>
      </c>
      <c r="P111" s="26">
        <f t="shared" ref="P111" si="53">(I111*K111)+N111</f>
        <v>0</v>
      </c>
      <c r="Q111" s="59">
        <f t="shared" ref="Q111" si="54">P111*G111</f>
        <v>0</v>
      </c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</row>
    <row r="112" spans="1:36" s="32" customFormat="1">
      <c r="A112" s="68">
        <f>IF(F112&lt;&gt;"",1+MAX($A$7:A111),"")</f>
        <v>63</v>
      </c>
      <c r="B112" s="123"/>
      <c r="C112" s="65"/>
      <c r="D112" s="107" t="s">
        <v>136</v>
      </c>
      <c r="E112" s="113">
        <v>25</v>
      </c>
      <c r="F112" s="60">
        <v>0</v>
      </c>
      <c r="G112" s="61">
        <f t="shared" ref="G112:G166" si="55">E112*(1+F112)</f>
        <v>25</v>
      </c>
      <c r="H112" s="104" t="s">
        <v>172</v>
      </c>
      <c r="I112" s="23">
        <v>0</v>
      </c>
      <c r="J112" s="24">
        <f t="shared" ref="J112:J166" si="56">+I112*G112</f>
        <v>0</v>
      </c>
      <c r="K112" s="25">
        <v>50</v>
      </c>
      <c r="L112" s="26">
        <f t="shared" ref="L112:L166" si="57">I112*K112</f>
        <v>0</v>
      </c>
      <c r="M112" s="26">
        <f t="shared" ref="M112:M166" si="58">K112*J112</f>
        <v>0</v>
      </c>
      <c r="N112" s="26">
        <v>0</v>
      </c>
      <c r="O112" s="26">
        <f t="shared" ref="O112:O166" si="59">N112*G112</f>
        <v>0</v>
      </c>
      <c r="P112" s="26">
        <f t="shared" ref="P112:P166" si="60">(I112*K112)+N112</f>
        <v>0</v>
      </c>
      <c r="Q112" s="59">
        <f t="shared" ref="Q112:Q166" si="61">P112*G112</f>
        <v>0</v>
      </c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</row>
    <row r="113" spans="1:36" s="32" customFormat="1">
      <c r="A113" s="68">
        <f>IF(F113&lt;&gt;"",1+MAX($A$7:A112),"")</f>
        <v>64</v>
      </c>
      <c r="B113" s="123"/>
      <c r="C113" s="65"/>
      <c r="D113" s="107" t="s">
        <v>137</v>
      </c>
      <c r="E113" s="112">
        <v>213.6</v>
      </c>
      <c r="F113" s="60">
        <v>0</v>
      </c>
      <c r="G113" s="61">
        <f t="shared" si="55"/>
        <v>213.6</v>
      </c>
      <c r="H113" s="104" t="s">
        <v>172</v>
      </c>
      <c r="I113" s="23">
        <v>0</v>
      </c>
      <c r="J113" s="24">
        <f t="shared" si="56"/>
        <v>0</v>
      </c>
      <c r="K113" s="25">
        <v>50</v>
      </c>
      <c r="L113" s="26">
        <f t="shared" si="57"/>
        <v>0</v>
      </c>
      <c r="M113" s="26">
        <f t="shared" si="58"/>
        <v>0</v>
      </c>
      <c r="N113" s="26">
        <v>0</v>
      </c>
      <c r="O113" s="26">
        <f t="shared" si="59"/>
        <v>0</v>
      </c>
      <c r="P113" s="26">
        <f t="shared" si="60"/>
        <v>0</v>
      </c>
      <c r="Q113" s="59">
        <f t="shared" si="61"/>
        <v>0</v>
      </c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</row>
    <row r="114" spans="1:36" s="32" customFormat="1">
      <c r="A114" s="68">
        <f>IF(F114&lt;&gt;"",1+MAX($A$7:A113),"")</f>
        <v>65</v>
      </c>
      <c r="B114" s="123"/>
      <c r="C114" s="65"/>
      <c r="D114" s="107" t="s">
        <v>138</v>
      </c>
      <c r="E114" s="112">
        <v>122.95</v>
      </c>
      <c r="F114" s="60">
        <v>0</v>
      </c>
      <c r="G114" s="61">
        <f t="shared" si="55"/>
        <v>122.95</v>
      </c>
      <c r="H114" s="104" t="s">
        <v>172</v>
      </c>
      <c r="I114" s="23">
        <v>0</v>
      </c>
      <c r="J114" s="24">
        <f t="shared" si="56"/>
        <v>0</v>
      </c>
      <c r="K114" s="25">
        <v>50</v>
      </c>
      <c r="L114" s="26">
        <f t="shared" si="57"/>
        <v>0</v>
      </c>
      <c r="M114" s="26">
        <f t="shared" si="58"/>
        <v>0</v>
      </c>
      <c r="N114" s="26">
        <v>0</v>
      </c>
      <c r="O114" s="26">
        <f t="shared" si="59"/>
        <v>0</v>
      </c>
      <c r="P114" s="26">
        <f t="shared" si="60"/>
        <v>0</v>
      </c>
      <c r="Q114" s="59">
        <f t="shared" si="61"/>
        <v>0</v>
      </c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</row>
    <row r="115" spans="1:36" s="32" customFormat="1">
      <c r="A115" s="68">
        <f>IF(F115&lt;&gt;"",1+MAX($A$7:A114),"")</f>
        <v>66</v>
      </c>
      <c r="B115" s="123"/>
      <c r="C115" s="65"/>
      <c r="D115" s="107" t="s">
        <v>139</v>
      </c>
      <c r="E115" s="113">
        <v>54</v>
      </c>
      <c r="F115" s="60">
        <v>0</v>
      </c>
      <c r="G115" s="61">
        <f t="shared" si="55"/>
        <v>54</v>
      </c>
      <c r="H115" s="104" t="s">
        <v>172</v>
      </c>
      <c r="I115" s="23">
        <v>0</v>
      </c>
      <c r="J115" s="24">
        <f t="shared" si="56"/>
        <v>0</v>
      </c>
      <c r="K115" s="25">
        <v>50</v>
      </c>
      <c r="L115" s="26">
        <f t="shared" si="57"/>
        <v>0</v>
      </c>
      <c r="M115" s="26">
        <f t="shared" si="58"/>
        <v>0</v>
      </c>
      <c r="N115" s="26">
        <v>0</v>
      </c>
      <c r="O115" s="26">
        <f t="shared" si="59"/>
        <v>0</v>
      </c>
      <c r="P115" s="26">
        <f t="shared" si="60"/>
        <v>0</v>
      </c>
      <c r="Q115" s="59">
        <f t="shared" si="61"/>
        <v>0</v>
      </c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</row>
    <row r="116" spans="1:36" s="32" customFormat="1">
      <c r="A116" s="68">
        <f>IF(F116&lt;&gt;"",1+MAX($A$7:A115),"")</f>
        <v>67</v>
      </c>
      <c r="B116" s="123"/>
      <c r="C116" s="65"/>
      <c r="D116" s="107" t="s">
        <v>140</v>
      </c>
      <c r="E116" s="113">
        <v>12</v>
      </c>
      <c r="F116" s="60">
        <v>0</v>
      </c>
      <c r="G116" s="61">
        <f t="shared" si="55"/>
        <v>12</v>
      </c>
      <c r="H116" s="104" t="s">
        <v>172</v>
      </c>
      <c r="I116" s="23">
        <v>0</v>
      </c>
      <c r="J116" s="24">
        <f t="shared" si="56"/>
        <v>0</v>
      </c>
      <c r="K116" s="25">
        <v>50</v>
      </c>
      <c r="L116" s="26">
        <f t="shared" si="57"/>
        <v>0</v>
      </c>
      <c r="M116" s="26">
        <f t="shared" si="58"/>
        <v>0</v>
      </c>
      <c r="N116" s="26">
        <v>0</v>
      </c>
      <c r="O116" s="26">
        <f t="shared" si="59"/>
        <v>0</v>
      </c>
      <c r="P116" s="26">
        <f t="shared" si="60"/>
        <v>0</v>
      </c>
      <c r="Q116" s="59">
        <f t="shared" si="61"/>
        <v>0</v>
      </c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</row>
    <row r="117" spans="1:36" s="32" customFormat="1">
      <c r="A117" s="68">
        <f>IF(F117&lt;&gt;"",1+MAX($A$7:A116),"")</f>
        <v>68</v>
      </c>
      <c r="B117" s="123"/>
      <c r="C117" s="65"/>
      <c r="D117" s="107" t="s">
        <v>141</v>
      </c>
      <c r="E117" s="113">
        <v>33</v>
      </c>
      <c r="F117" s="60">
        <v>0</v>
      </c>
      <c r="G117" s="61">
        <f t="shared" si="55"/>
        <v>33</v>
      </c>
      <c r="H117" s="104" t="s">
        <v>172</v>
      </c>
      <c r="I117" s="23">
        <v>0</v>
      </c>
      <c r="J117" s="24">
        <f t="shared" si="56"/>
        <v>0</v>
      </c>
      <c r="K117" s="25">
        <v>50</v>
      </c>
      <c r="L117" s="26">
        <f t="shared" si="57"/>
        <v>0</v>
      </c>
      <c r="M117" s="26">
        <f t="shared" si="58"/>
        <v>0</v>
      </c>
      <c r="N117" s="26">
        <v>0</v>
      </c>
      <c r="O117" s="26">
        <f t="shared" si="59"/>
        <v>0</v>
      </c>
      <c r="P117" s="26">
        <f t="shared" si="60"/>
        <v>0</v>
      </c>
      <c r="Q117" s="59">
        <f t="shared" si="61"/>
        <v>0</v>
      </c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</row>
    <row r="118" spans="1:36" s="32" customFormat="1">
      <c r="A118" s="68">
        <f>IF(F118&lt;&gt;"",1+MAX($A$7:A117),"")</f>
        <v>69</v>
      </c>
      <c r="B118" s="123"/>
      <c r="C118" s="65"/>
      <c r="D118" s="107" t="s">
        <v>142</v>
      </c>
      <c r="E118" s="113">
        <v>11</v>
      </c>
      <c r="F118" s="60">
        <v>0</v>
      </c>
      <c r="G118" s="61">
        <f t="shared" si="55"/>
        <v>11</v>
      </c>
      <c r="H118" s="104" t="s">
        <v>172</v>
      </c>
      <c r="I118" s="23">
        <v>0</v>
      </c>
      <c r="J118" s="24">
        <f t="shared" si="56"/>
        <v>0</v>
      </c>
      <c r="K118" s="25">
        <v>50</v>
      </c>
      <c r="L118" s="26">
        <f t="shared" si="57"/>
        <v>0</v>
      </c>
      <c r="M118" s="26">
        <f t="shared" si="58"/>
        <v>0</v>
      </c>
      <c r="N118" s="26">
        <v>0</v>
      </c>
      <c r="O118" s="26">
        <f t="shared" si="59"/>
        <v>0</v>
      </c>
      <c r="P118" s="26">
        <f t="shared" si="60"/>
        <v>0</v>
      </c>
      <c r="Q118" s="59">
        <f t="shared" si="61"/>
        <v>0</v>
      </c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</row>
    <row r="119" spans="1:36" s="32" customFormat="1">
      <c r="A119" s="68">
        <f>IF(F119&lt;&gt;"",1+MAX($A$7:A118),"")</f>
        <v>70</v>
      </c>
      <c r="B119" s="123"/>
      <c r="C119" s="65"/>
      <c r="D119" s="107" t="s">
        <v>143</v>
      </c>
      <c r="E119" s="113">
        <v>266</v>
      </c>
      <c r="F119" s="60">
        <v>0</v>
      </c>
      <c r="G119" s="61">
        <f t="shared" si="55"/>
        <v>266</v>
      </c>
      <c r="H119" s="104" t="s">
        <v>172</v>
      </c>
      <c r="I119" s="23">
        <v>0</v>
      </c>
      <c r="J119" s="24">
        <f t="shared" si="56"/>
        <v>0</v>
      </c>
      <c r="K119" s="25">
        <v>50</v>
      </c>
      <c r="L119" s="26">
        <f t="shared" si="57"/>
        <v>0</v>
      </c>
      <c r="M119" s="26">
        <f t="shared" si="58"/>
        <v>0</v>
      </c>
      <c r="N119" s="26">
        <v>0</v>
      </c>
      <c r="O119" s="26">
        <f t="shared" si="59"/>
        <v>0</v>
      </c>
      <c r="P119" s="26">
        <f t="shared" si="60"/>
        <v>0</v>
      </c>
      <c r="Q119" s="59">
        <f t="shared" si="61"/>
        <v>0</v>
      </c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</row>
    <row r="120" spans="1:36" s="32" customFormat="1">
      <c r="A120" s="68" t="str">
        <f>IF(F120&lt;&gt;"",1+MAX($A$7:A119),"")</f>
        <v/>
      </c>
      <c r="B120" s="123"/>
      <c r="C120" s="65"/>
      <c r="D120" s="37" t="s">
        <v>144</v>
      </c>
      <c r="E120" s="105"/>
      <c r="F120" s="60"/>
      <c r="G120" s="61"/>
      <c r="H120" s="105"/>
      <c r="I120" s="23"/>
      <c r="J120" s="24"/>
      <c r="K120" s="25"/>
      <c r="L120" s="26"/>
      <c r="M120" s="26"/>
      <c r="N120" s="26"/>
      <c r="O120" s="26"/>
      <c r="P120" s="26"/>
      <c r="Q120" s="59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</row>
    <row r="121" spans="1:36" s="32" customFormat="1">
      <c r="A121" s="68">
        <f>IF(F121&lt;&gt;"",1+MAX($A$7:A120),"")</f>
        <v>71</v>
      </c>
      <c r="B121" s="123"/>
      <c r="C121" s="65"/>
      <c r="D121" s="109" t="s">
        <v>43</v>
      </c>
      <c r="E121" s="104">
        <v>849.65999999999985</v>
      </c>
      <c r="F121" s="60">
        <v>0</v>
      </c>
      <c r="G121" s="61">
        <f t="shared" si="55"/>
        <v>849.65999999999985</v>
      </c>
      <c r="H121" s="104" t="s">
        <v>133</v>
      </c>
      <c r="I121" s="23">
        <v>0</v>
      </c>
      <c r="J121" s="24">
        <f t="shared" si="56"/>
        <v>0</v>
      </c>
      <c r="K121" s="25">
        <v>50</v>
      </c>
      <c r="L121" s="26">
        <f t="shared" si="57"/>
        <v>0</v>
      </c>
      <c r="M121" s="26">
        <f t="shared" si="58"/>
        <v>0</v>
      </c>
      <c r="N121" s="26">
        <v>0</v>
      </c>
      <c r="O121" s="26">
        <f t="shared" si="59"/>
        <v>0</v>
      </c>
      <c r="P121" s="26">
        <f t="shared" si="60"/>
        <v>0</v>
      </c>
      <c r="Q121" s="59">
        <f t="shared" si="61"/>
        <v>0</v>
      </c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</row>
    <row r="122" spans="1:36" s="32" customFormat="1">
      <c r="A122" s="68">
        <f>IF(F122&lt;&gt;"",1+MAX($A$7:A121),"")</f>
        <v>72</v>
      </c>
      <c r="B122" s="123"/>
      <c r="C122" s="65"/>
      <c r="D122" s="109" t="s">
        <v>145</v>
      </c>
      <c r="E122" s="104">
        <v>8.6382100000000008</v>
      </c>
      <c r="F122" s="60">
        <v>0</v>
      </c>
      <c r="G122" s="61">
        <f t="shared" si="55"/>
        <v>8.6382100000000008</v>
      </c>
      <c r="H122" s="104" t="s">
        <v>133</v>
      </c>
      <c r="I122" s="23">
        <v>0</v>
      </c>
      <c r="J122" s="24">
        <f t="shared" si="56"/>
        <v>0</v>
      </c>
      <c r="K122" s="25">
        <v>50</v>
      </c>
      <c r="L122" s="26">
        <f t="shared" si="57"/>
        <v>0</v>
      </c>
      <c r="M122" s="26">
        <f t="shared" si="58"/>
        <v>0</v>
      </c>
      <c r="N122" s="26">
        <v>0</v>
      </c>
      <c r="O122" s="26">
        <f t="shared" si="59"/>
        <v>0</v>
      </c>
      <c r="P122" s="26">
        <f t="shared" si="60"/>
        <v>0</v>
      </c>
      <c r="Q122" s="59">
        <f t="shared" si="61"/>
        <v>0</v>
      </c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</row>
    <row r="123" spans="1:36" s="32" customFormat="1">
      <c r="A123" s="68">
        <f>IF(F123&lt;&gt;"",1+MAX($A$7:A122),"")</f>
        <v>73</v>
      </c>
      <c r="B123" s="123"/>
      <c r="C123" s="65"/>
      <c r="D123" s="109" t="s">
        <v>146</v>
      </c>
      <c r="E123" s="104">
        <v>835</v>
      </c>
      <c r="F123" s="60">
        <v>0</v>
      </c>
      <c r="G123" s="61">
        <f t="shared" si="55"/>
        <v>835</v>
      </c>
      <c r="H123" s="104" t="s">
        <v>133</v>
      </c>
      <c r="I123" s="23">
        <v>0</v>
      </c>
      <c r="J123" s="24">
        <f t="shared" si="56"/>
        <v>0</v>
      </c>
      <c r="K123" s="25">
        <v>50</v>
      </c>
      <c r="L123" s="26">
        <f t="shared" si="57"/>
        <v>0</v>
      </c>
      <c r="M123" s="26">
        <f t="shared" si="58"/>
        <v>0</v>
      </c>
      <c r="N123" s="26">
        <v>0</v>
      </c>
      <c r="O123" s="26">
        <f t="shared" si="59"/>
        <v>0</v>
      </c>
      <c r="P123" s="26">
        <f t="shared" si="60"/>
        <v>0</v>
      </c>
      <c r="Q123" s="59">
        <f t="shared" si="61"/>
        <v>0</v>
      </c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</row>
    <row r="124" spans="1:36" s="32" customFormat="1">
      <c r="A124" s="68" t="str">
        <f>IF(F124&lt;&gt;"",1+MAX($A$7:A123),"")</f>
        <v/>
      </c>
      <c r="B124" s="123"/>
      <c r="C124" s="65"/>
      <c r="D124" s="37" t="s">
        <v>147</v>
      </c>
      <c r="E124" s="105"/>
      <c r="F124" s="60"/>
      <c r="G124" s="61"/>
      <c r="H124" s="105"/>
      <c r="I124" s="23"/>
      <c r="J124" s="24"/>
      <c r="K124" s="25"/>
      <c r="L124" s="26"/>
      <c r="M124" s="26"/>
      <c r="N124" s="26"/>
      <c r="O124" s="26"/>
      <c r="P124" s="26"/>
      <c r="Q124" s="59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</row>
    <row r="125" spans="1:36" s="32" customFormat="1">
      <c r="A125" s="68">
        <f>IF(F125&lt;&gt;"",1+MAX($A$7:A124),"")</f>
        <v>74</v>
      </c>
      <c r="B125" s="123"/>
      <c r="C125" s="65"/>
      <c r="D125" s="107" t="s">
        <v>148</v>
      </c>
      <c r="E125" s="104">
        <v>391</v>
      </c>
      <c r="F125" s="60">
        <v>0</v>
      </c>
      <c r="G125" s="61">
        <f t="shared" si="55"/>
        <v>391</v>
      </c>
      <c r="H125" s="104" t="s">
        <v>172</v>
      </c>
      <c r="I125" s="23">
        <v>0</v>
      </c>
      <c r="J125" s="24">
        <f t="shared" si="56"/>
        <v>0</v>
      </c>
      <c r="K125" s="25">
        <v>50</v>
      </c>
      <c r="L125" s="26">
        <f t="shared" si="57"/>
        <v>0</v>
      </c>
      <c r="M125" s="26">
        <f t="shared" si="58"/>
        <v>0</v>
      </c>
      <c r="N125" s="26">
        <v>0</v>
      </c>
      <c r="O125" s="26">
        <f t="shared" si="59"/>
        <v>0</v>
      </c>
      <c r="P125" s="26">
        <f t="shared" si="60"/>
        <v>0</v>
      </c>
      <c r="Q125" s="59">
        <f t="shared" si="61"/>
        <v>0</v>
      </c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</row>
    <row r="126" spans="1:36" s="32" customFormat="1">
      <c r="A126" s="68">
        <f>IF(F126&lt;&gt;"",1+MAX($A$7:A125),"")</f>
        <v>75</v>
      </c>
      <c r="B126" s="123"/>
      <c r="C126" s="65"/>
      <c r="D126" s="109" t="s">
        <v>149</v>
      </c>
      <c r="E126" s="108">
        <v>213.48600000000002</v>
      </c>
      <c r="F126" s="60">
        <v>0</v>
      </c>
      <c r="G126" s="61">
        <f t="shared" si="55"/>
        <v>213.48600000000002</v>
      </c>
      <c r="H126" s="104" t="s">
        <v>133</v>
      </c>
      <c r="I126" s="23">
        <v>0</v>
      </c>
      <c r="J126" s="24">
        <f t="shared" si="56"/>
        <v>0</v>
      </c>
      <c r="K126" s="25">
        <v>50</v>
      </c>
      <c r="L126" s="26">
        <f t="shared" si="57"/>
        <v>0</v>
      </c>
      <c r="M126" s="26">
        <f t="shared" si="58"/>
        <v>0</v>
      </c>
      <c r="N126" s="26">
        <v>0</v>
      </c>
      <c r="O126" s="26">
        <f t="shared" si="59"/>
        <v>0</v>
      </c>
      <c r="P126" s="26">
        <f t="shared" si="60"/>
        <v>0</v>
      </c>
      <c r="Q126" s="59">
        <f t="shared" si="61"/>
        <v>0</v>
      </c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</row>
    <row r="127" spans="1:36" s="32" customFormat="1">
      <c r="A127" s="68">
        <f>IF(F127&lt;&gt;"",1+MAX($A$7:A126),"")</f>
        <v>76</v>
      </c>
      <c r="B127" s="123"/>
      <c r="C127" s="65"/>
      <c r="D127" s="109" t="s">
        <v>150</v>
      </c>
      <c r="E127" s="108">
        <v>140.76</v>
      </c>
      <c r="F127" s="60">
        <v>0</v>
      </c>
      <c r="G127" s="61">
        <f t="shared" si="55"/>
        <v>140.76</v>
      </c>
      <c r="H127" s="104" t="s">
        <v>133</v>
      </c>
      <c r="I127" s="23">
        <v>0</v>
      </c>
      <c r="J127" s="24">
        <f t="shared" si="56"/>
        <v>0</v>
      </c>
      <c r="K127" s="25">
        <v>50</v>
      </c>
      <c r="L127" s="26">
        <f t="shared" si="57"/>
        <v>0</v>
      </c>
      <c r="M127" s="26">
        <f t="shared" si="58"/>
        <v>0</v>
      </c>
      <c r="N127" s="26">
        <v>0</v>
      </c>
      <c r="O127" s="26">
        <f t="shared" si="59"/>
        <v>0</v>
      </c>
      <c r="P127" s="26">
        <f t="shared" si="60"/>
        <v>0</v>
      </c>
      <c r="Q127" s="59">
        <f t="shared" si="61"/>
        <v>0</v>
      </c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</row>
    <row r="128" spans="1:36" s="32" customFormat="1">
      <c r="A128" s="68">
        <f>IF(F128&lt;&gt;"",1+MAX($A$7:A127),"")</f>
        <v>77</v>
      </c>
      <c r="B128" s="123"/>
      <c r="C128" s="65"/>
      <c r="D128" s="106" t="s">
        <v>151</v>
      </c>
      <c r="E128" s="104">
        <v>950.13000000000011</v>
      </c>
      <c r="F128" s="60">
        <v>0</v>
      </c>
      <c r="G128" s="61">
        <f t="shared" si="55"/>
        <v>950.13000000000011</v>
      </c>
      <c r="H128" s="104" t="s">
        <v>130</v>
      </c>
      <c r="I128" s="23">
        <v>0</v>
      </c>
      <c r="J128" s="24">
        <f t="shared" si="56"/>
        <v>0</v>
      </c>
      <c r="K128" s="25">
        <v>50</v>
      </c>
      <c r="L128" s="26">
        <f t="shared" si="57"/>
        <v>0</v>
      </c>
      <c r="M128" s="26">
        <f t="shared" si="58"/>
        <v>0</v>
      </c>
      <c r="N128" s="26">
        <v>0</v>
      </c>
      <c r="O128" s="26">
        <f t="shared" si="59"/>
        <v>0</v>
      </c>
      <c r="P128" s="26">
        <f t="shared" si="60"/>
        <v>0</v>
      </c>
      <c r="Q128" s="59">
        <f t="shared" si="61"/>
        <v>0</v>
      </c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</row>
    <row r="129" spans="1:36" s="32" customFormat="1">
      <c r="A129" s="68" t="str">
        <f>IF(F129&lt;&gt;"",1+MAX($A$7:A128),"")</f>
        <v/>
      </c>
      <c r="B129" s="123"/>
      <c r="C129" s="65"/>
      <c r="D129" s="37" t="s">
        <v>152</v>
      </c>
      <c r="E129" s="105"/>
      <c r="F129" s="60"/>
      <c r="G129" s="61"/>
      <c r="H129" s="105"/>
      <c r="I129" s="23"/>
      <c r="J129" s="24"/>
      <c r="K129" s="25"/>
      <c r="L129" s="26"/>
      <c r="M129" s="26"/>
      <c r="N129" s="26"/>
      <c r="O129" s="26"/>
      <c r="P129" s="26"/>
      <c r="Q129" s="59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</row>
    <row r="130" spans="1:36" s="32" customFormat="1">
      <c r="A130" s="68">
        <f>IF(F130&lt;&gt;"",1+MAX($A$7:A129),"")</f>
        <v>78</v>
      </c>
      <c r="B130" s="123"/>
      <c r="C130" s="65"/>
      <c r="D130" s="107" t="s">
        <v>243</v>
      </c>
      <c r="E130" s="104">
        <v>1</v>
      </c>
      <c r="F130" s="60">
        <v>0</v>
      </c>
      <c r="G130" s="61">
        <f t="shared" si="55"/>
        <v>1</v>
      </c>
      <c r="H130" s="104" t="s">
        <v>45</v>
      </c>
      <c r="I130" s="23">
        <v>0</v>
      </c>
      <c r="J130" s="24">
        <f t="shared" si="56"/>
        <v>0</v>
      </c>
      <c r="K130" s="25">
        <v>50</v>
      </c>
      <c r="L130" s="26">
        <f t="shared" si="57"/>
        <v>0</v>
      </c>
      <c r="M130" s="26">
        <f t="shared" si="58"/>
        <v>0</v>
      </c>
      <c r="N130" s="26">
        <v>0</v>
      </c>
      <c r="O130" s="26">
        <f t="shared" si="59"/>
        <v>0</v>
      </c>
      <c r="P130" s="26">
        <f t="shared" si="60"/>
        <v>0</v>
      </c>
      <c r="Q130" s="59">
        <f t="shared" si="61"/>
        <v>0</v>
      </c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</row>
    <row r="131" spans="1:36" s="32" customFormat="1" ht="28.8">
      <c r="A131" s="68">
        <f>IF(F131&lt;&gt;"",1+MAX($A$7:A130),"")</f>
        <v>79</v>
      </c>
      <c r="B131" s="123"/>
      <c r="C131" s="65"/>
      <c r="D131" s="103" t="s">
        <v>153</v>
      </c>
      <c r="E131" s="104">
        <v>1</v>
      </c>
      <c r="F131" s="60">
        <v>0</v>
      </c>
      <c r="G131" s="61">
        <f t="shared" si="55"/>
        <v>1</v>
      </c>
      <c r="H131" s="104" t="s">
        <v>45</v>
      </c>
      <c r="I131" s="23">
        <v>0</v>
      </c>
      <c r="J131" s="24">
        <f t="shared" si="56"/>
        <v>0</v>
      </c>
      <c r="K131" s="25">
        <v>50</v>
      </c>
      <c r="L131" s="26">
        <f t="shared" si="57"/>
        <v>0</v>
      </c>
      <c r="M131" s="26">
        <f t="shared" si="58"/>
        <v>0</v>
      </c>
      <c r="N131" s="26">
        <v>0</v>
      </c>
      <c r="O131" s="26">
        <f t="shared" si="59"/>
        <v>0</v>
      </c>
      <c r="P131" s="26">
        <f t="shared" si="60"/>
        <v>0</v>
      </c>
      <c r="Q131" s="59">
        <f t="shared" si="61"/>
        <v>0</v>
      </c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</row>
    <row r="132" spans="1:36" s="32" customFormat="1">
      <c r="A132" s="68">
        <f>IF(F132&lt;&gt;"",1+MAX($A$7:A131),"")</f>
        <v>80</v>
      </c>
      <c r="B132" s="123"/>
      <c r="C132" s="65"/>
      <c r="D132" s="107" t="s">
        <v>154</v>
      </c>
      <c r="E132" s="104">
        <v>1</v>
      </c>
      <c r="F132" s="60">
        <v>0</v>
      </c>
      <c r="G132" s="61">
        <f t="shared" si="55"/>
        <v>1</v>
      </c>
      <c r="H132" s="104" t="s">
        <v>45</v>
      </c>
      <c r="I132" s="23">
        <v>0</v>
      </c>
      <c r="J132" s="24">
        <f t="shared" si="56"/>
        <v>0</v>
      </c>
      <c r="K132" s="25">
        <v>50</v>
      </c>
      <c r="L132" s="26">
        <f t="shared" si="57"/>
        <v>0</v>
      </c>
      <c r="M132" s="26">
        <f t="shared" si="58"/>
        <v>0</v>
      </c>
      <c r="N132" s="26">
        <v>0</v>
      </c>
      <c r="O132" s="26">
        <f t="shared" si="59"/>
        <v>0</v>
      </c>
      <c r="P132" s="26">
        <f t="shared" si="60"/>
        <v>0</v>
      </c>
      <c r="Q132" s="59">
        <f t="shared" si="61"/>
        <v>0</v>
      </c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</row>
    <row r="133" spans="1:36" s="32" customFormat="1">
      <c r="A133" s="68">
        <f>IF(F133&lt;&gt;"",1+MAX($A$7:A132),"")</f>
        <v>81</v>
      </c>
      <c r="B133" s="123"/>
      <c r="C133" s="65"/>
      <c r="D133" s="107" t="s">
        <v>155</v>
      </c>
      <c r="E133" s="104">
        <v>1</v>
      </c>
      <c r="F133" s="60">
        <v>0</v>
      </c>
      <c r="G133" s="61">
        <f t="shared" si="55"/>
        <v>1</v>
      </c>
      <c r="H133" s="104" t="s">
        <v>45</v>
      </c>
      <c r="I133" s="23">
        <v>0</v>
      </c>
      <c r="J133" s="24">
        <f t="shared" si="56"/>
        <v>0</v>
      </c>
      <c r="K133" s="25">
        <v>50</v>
      </c>
      <c r="L133" s="26">
        <f t="shared" si="57"/>
        <v>0</v>
      </c>
      <c r="M133" s="26">
        <f t="shared" si="58"/>
        <v>0</v>
      </c>
      <c r="N133" s="26">
        <v>0</v>
      </c>
      <c r="O133" s="26">
        <f t="shared" si="59"/>
        <v>0</v>
      </c>
      <c r="P133" s="26">
        <f t="shared" si="60"/>
        <v>0</v>
      </c>
      <c r="Q133" s="59">
        <f t="shared" si="61"/>
        <v>0</v>
      </c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</row>
    <row r="134" spans="1:36" s="32" customFormat="1">
      <c r="A134" s="68">
        <f>IF(F134&lt;&gt;"",1+MAX($A$7:A133),"")</f>
        <v>82</v>
      </c>
      <c r="B134" s="123"/>
      <c r="C134" s="65"/>
      <c r="D134" s="107" t="s">
        <v>156</v>
      </c>
      <c r="E134" s="104">
        <v>1</v>
      </c>
      <c r="F134" s="60">
        <v>0</v>
      </c>
      <c r="G134" s="61">
        <f t="shared" si="55"/>
        <v>1</v>
      </c>
      <c r="H134" s="104" t="s">
        <v>45</v>
      </c>
      <c r="I134" s="23">
        <v>0</v>
      </c>
      <c r="J134" s="24">
        <f t="shared" si="56"/>
        <v>0</v>
      </c>
      <c r="K134" s="25">
        <v>50</v>
      </c>
      <c r="L134" s="26">
        <f t="shared" si="57"/>
        <v>0</v>
      </c>
      <c r="M134" s="26">
        <f t="shared" si="58"/>
        <v>0</v>
      </c>
      <c r="N134" s="26">
        <v>0</v>
      </c>
      <c r="O134" s="26">
        <f t="shared" si="59"/>
        <v>0</v>
      </c>
      <c r="P134" s="26">
        <f t="shared" si="60"/>
        <v>0</v>
      </c>
      <c r="Q134" s="59">
        <f t="shared" si="61"/>
        <v>0</v>
      </c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</row>
    <row r="135" spans="1:36" s="32" customFormat="1">
      <c r="A135" s="68">
        <f>IF(F135&lt;&gt;"",1+MAX($A$7:A134),"")</f>
        <v>83</v>
      </c>
      <c r="B135" s="123"/>
      <c r="C135" s="65"/>
      <c r="D135" s="107" t="s">
        <v>157</v>
      </c>
      <c r="E135" s="104">
        <v>1</v>
      </c>
      <c r="F135" s="60">
        <v>0</v>
      </c>
      <c r="G135" s="61">
        <f t="shared" si="55"/>
        <v>1</v>
      </c>
      <c r="H135" s="104" t="s">
        <v>45</v>
      </c>
      <c r="I135" s="23">
        <v>0</v>
      </c>
      <c r="J135" s="24">
        <f t="shared" si="56"/>
        <v>0</v>
      </c>
      <c r="K135" s="25">
        <v>50</v>
      </c>
      <c r="L135" s="26">
        <f t="shared" si="57"/>
        <v>0</v>
      </c>
      <c r="M135" s="26">
        <f t="shared" si="58"/>
        <v>0</v>
      </c>
      <c r="N135" s="26">
        <v>0</v>
      </c>
      <c r="O135" s="26">
        <f t="shared" si="59"/>
        <v>0</v>
      </c>
      <c r="P135" s="26">
        <f t="shared" si="60"/>
        <v>0</v>
      </c>
      <c r="Q135" s="59">
        <f t="shared" si="61"/>
        <v>0</v>
      </c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</row>
    <row r="136" spans="1:36" s="32" customFormat="1">
      <c r="A136" s="68">
        <f>IF(F136&lt;&gt;"",1+MAX($A$7:A135),"")</f>
        <v>84</v>
      </c>
      <c r="B136" s="123"/>
      <c r="C136" s="65"/>
      <c r="D136" s="107" t="s">
        <v>158</v>
      </c>
      <c r="E136" s="104">
        <v>1</v>
      </c>
      <c r="F136" s="60">
        <v>0</v>
      </c>
      <c r="G136" s="61">
        <f t="shared" si="55"/>
        <v>1</v>
      </c>
      <c r="H136" s="104" t="s">
        <v>45</v>
      </c>
      <c r="I136" s="23">
        <v>0</v>
      </c>
      <c r="J136" s="24">
        <f t="shared" si="56"/>
        <v>0</v>
      </c>
      <c r="K136" s="25">
        <v>50</v>
      </c>
      <c r="L136" s="26">
        <f t="shared" si="57"/>
        <v>0</v>
      </c>
      <c r="M136" s="26">
        <f t="shared" si="58"/>
        <v>0</v>
      </c>
      <c r="N136" s="26">
        <v>0</v>
      </c>
      <c r="O136" s="26">
        <f t="shared" si="59"/>
        <v>0</v>
      </c>
      <c r="P136" s="26">
        <f t="shared" si="60"/>
        <v>0</v>
      </c>
      <c r="Q136" s="59">
        <f t="shared" si="61"/>
        <v>0</v>
      </c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</row>
    <row r="137" spans="1:36" s="32" customFormat="1">
      <c r="A137" s="68">
        <f>IF(F137&lt;&gt;"",1+MAX($A$7:A136),"")</f>
        <v>85</v>
      </c>
      <c r="B137" s="123"/>
      <c r="C137" s="65"/>
      <c r="D137" s="107" t="s">
        <v>154</v>
      </c>
      <c r="E137" s="104">
        <v>1</v>
      </c>
      <c r="F137" s="60">
        <v>0</v>
      </c>
      <c r="G137" s="61">
        <f t="shared" si="55"/>
        <v>1</v>
      </c>
      <c r="H137" s="104" t="s">
        <v>45</v>
      </c>
      <c r="I137" s="23">
        <v>0</v>
      </c>
      <c r="J137" s="24">
        <f t="shared" si="56"/>
        <v>0</v>
      </c>
      <c r="K137" s="25">
        <v>50</v>
      </c>
      <c r="L137" s="26">
        <f t="shared" si="57"/>
        <v>0</v>
      </c>
      <c r="M137" s="26">
        <f t="shared" si="58"/>
        <v>0</v>
      </c>
      <c r="N137" s="26">
        <v>0</v>
      </c>
      <c r="O137" s="26">
        <f t="shared" si="59"/>
        <v>0</v>
      </c>
      <c r="P137" s="26">
        <f t="shared" si="60"/>
        <v>0</v>
      </c>
      <c r="Q137" s="59">
        <f t="shared" si="61"/>
        <v>0</v>
      </c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</row>
    <row r="138" spans="1:36" s="32" customFormat="1">
      <c r="A138" s="68">
        <f>IF(F138&lt;&gt;"",1+MAX($A$7:A137),"")</f>
        <v>86</v>
      </c>
      <c r="B138" s="123"/>
      <c r="C138" s="65"/>
      <c r="D138" s="107" t="s">
        <v>159</v>
      </c>
      <c r="E138" s="104">
        <v>1</v>
      </c>
      <c r="F138" s="60">
        <v>0</v>
      </c>
      <c r="G138" s="61">
        <f t="shared" si="55"/>
        <v>1</v>
      </c>
      <c r="H138" s="104" t="s">
        <v>45</v>
      </c>
      <c r="I138" s="23">
        <v>0</v>
      </c>
      <c r="J138" s="24">
        <f t="shared" si="56"/>
        <v>0</v>
      </c>
      <c r="K138" s="25">
        <v>50</v>
      </c>
      <c r="L138" s="26">
        <f t="shared" si="57"/>
        <v>0</v>
      </c>
      <c r="M138" s="26">
        <f t="shared" si="58"/>
        <v>0</v>
      </c>
      <c r="N138" s="26">
        <v>0</v>
      </c>
      <c r="O138" s="26">
        <f t="shared" si="59"/>
        <v>0</v>
      </c>
      <c r="P138" s="26">
        <f t="shared" si="60"/>
        <v>0</v>
      </c>
      <c r="Q138" s="59">
        <f t="shared" si="61"/>
        <v>0</v>
      </c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</row>
    <row r="139" spans="1:36" s="32" customFormat="1">
      <c r="A139" s="68">
        <f>IF(F139&lt;&gt;"",1+MAX($A$7:A138),"")</f>
        <v>87</v>
      </c>
      <c r="B139" s="123"/>
      <c r="C139" s="65"/>
      <c r="D139" s="107" t="s">
        <v>160</v>
      </c>
      <c r="E139" s="104">
        <v>1</v>
      </c>
      <c r="F139" s="60">
        <v>0</v>
      </c>
      <c r="G139" s="61">
        <f t="shared" si="55"/>
        <v>1</v>
      </c>
      <c r="H139" s="104" t="s">
        <v>45</v>
      </c>
      <c r="I139" s="23">
        <v>0</v>
      </c>
      <c r="J139" s="24">
        <f t="shared" si="56"/>
        <v>0</v>
      </c>
      <c r="K139" s="25">
        <v>50</v>
      </c>
      <c r="L139" s="26">
        <f t="shared" si="57"/>
        <v>0</v>
      </c>
      <c r="M139" s="26">
        <f t="shared" si="58"/>
        <v>0</v>
      </c>
      <c r="N139" s="26">
        <v>0</v>
      </c>
      <c r="O139" s="26">
        <f t="shared" si="59"/>
        <v>0</v>
      </c>
      <c r="P139" s="26">
        <f t="shared" si="60"/>
        <v>0</v>
      </c>
      <c r="Q139" s="59">
        <f t="shared" si="61"/>
        <v>0</v>
      </c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</row>
    <row r="140" spans="1:36" s="32" customFormat="1">
      <c r="A140" s="68">
        <f>IF(F140&lt;&gt;"",1+MAX($A$7:A139),"")</f>
        <v>88</v>
      </c>
      <c r="B140" s="123"/>
      <c r="C140" s="65"/>
      <c r="D140" s="107" t="s">
        <v>161</v>
      </c>
      <c r="E140" s="104">
        <v>1</v>
      </c>
      <c r="F140" s="60">
        <v>0</v>
      </c>
      <c r="G140" s="61">
        <f t="shared" si="55"/>
        <v>1</v>
      </c>
      <c r="H140" s="104" t="s">
        <v>45</v>
      </c>
      <c r="I140" s="23">
        <v>0</v>
      </c>
      <c r="J140" s="24">
        <f t="shared" si="56"/>
        <v>0</v>
      </c>
      <c r="K140" s="25">
        <v>50</v>
      </c>
      <c r="L140" s="26">
        <f t="shared" si="57"/>
        <v>0</v>
      </c>
      <c r="M140" s="26">
        <f t="shared" si="58"/>
        <v>0</v>
      </c>
      <c r="N140" s="26">
        <v>0</v>
      </c>
      <c r="O140" s="26">
        <f t="shared" si="59"/>
        <v>0</v>
      </c>
      <c r="P140" s="26">
        <f t="shared" si="60"/>
        <v>0</v>
      </c>
      <c r="Q140" s="59">
        <f t="shared" si="61"/>
        <v>0</v>
      </c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</row>
    <row r="141" spans="1:36" s="32" customFormat="1">
      <c r="A141" s="68">
        <f>IF(F141&lt;&gt;"",1+MAX($A$7:A140),"")</f>
        <v>89</v>
      </c>
      <c r="B141" s="123"/>
      <c r="C141" s="65"/>
      <c r="D141" s="107" t="s">
        <v>162</v>
      </c>
      <c r="E141" s="104">
        <v>1</v>
      </c>
      <c r="F141" s="60">
        <v>0</v>
      </c>
      <c r="G141" s="61">
        <f t="shared" si="55"/>
        <v>1</v>
      </c>
      <c r="H141" s="104" t="s">
        <v>45</v>
      </c>
      <c r="I141" s="23">
        <v>0</v>
      </c>
      <c r="J141" s="24">
        <f t="shared" si="56"/>
        <v>0</v>
      </c>
      <c r="K141" s="25">
        <v>50</v>
      </c>
      <c r="L141" s="26">
        <f t="shared" si="57"/>
        <v>0</v>
      </c>
      <c r="M141" s="26">
        <f t="shared" si="58"/>
        <v>0</v>
      </c>
      <c r="N141" s="26">
        <v>0</v>
      </c>
      <c r="O141" s="26">
        <f t="shared" si="59"/>
        <v>0</v>
      </c>
      <c r="P141" s="26">
        <f t="shared" si="60"/>
        <v>0</v>
      </c>
      <c r="Q141" s="59">
        <f t="shared" si="61"/>
        <v>0</v>
      </c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</row>
    <row r="142" spans="1:36" s="32" customFormat="1">
      <c r="A142" s="68">
        <f>IF(F142&lt;&gt;"",1+MAX($A$7:A141),"")</f>
        <v>90</v>
      </c>
      <c r="B142" s="123"/>
      <c r="C142" s="65"/>
      <c r="D142" s="107" t="s">
        <v>163</v>
      </c>
      <c r="E142" s="104">
        <v>15</v>
      </c>
      <c r="F142" s="60">
        <v>0</v>
      </c>
      <c r="G142" s="61">
        <f t="shared" si="55"/>
        <v>15</v>
      </c>
      <c r="H142" s="104" t="s">
        <v>45</v>
      </c>
      <c r="I142" s="23">
        <v>0</v>
      </c>
      <c r="J142" s="24">
        <f t="shared" si="56"/>
        <v>0</v>
      </c>
      <c r="K142" s="25">
        <v>50</v>
      </c>
      <c r="L142" s="26">
        <f t="shared" si="57"/>
        <v>0</v>
      </c>
      <c r="M142" s="26">
        <f t="shared" si="58"/>
        <v>0</v>
      </c>
      <c r="N142" s="26">
        <v>0</v>
      </c>
      <c r="O142" s="26">
        <f t="shared" si="59"/>
        <v>0</v>
      </c>
      <c r="P142" s="26">
        <f t="shared" si="60"/>
        <v>0</v>
      </c>
      <c r="Q142" s="59">
        <f t="shared" si="61"/>
        <v>0</v>
      </c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</row>
    <row r="143" spans="1:36" s="32" customFormat="1">
      <c r="A143" s="68">
        <f>IF(F143&lt;&gt;"",1+MAX($A$7:A142),"")</f>
        <v>91</v>
      </c>
      <c r="B143" s="123"/>
      <c r="C143" s="65"/>
      <c r="D143" s="107" t="s">
        <v>159</v>
      </c>
      <c r="E143" s="104">
        <v>1</v>
      </c>
      <c r="F143" s="60">
        <v>0</v>
      </c>
      <c r="G143" s="61">
        <f t="shared" si="55"/>
        <v>1</v>
      </c>
      <c r="H143" s="104" t="s">
        <v>45</v>
      </c>
      <c r="I143" s="23">
        <v>0</v>
      </c>
      <c r="J143" s="24">
        <f t="shared" si="56"/>
        <v>0</v>
      </c>
      <c r="K143" s="25">
        <v>50</v>
      </c>
      <c r="L143" s="26">
        <f t="shared" si="57"/>
        <v>0</v>
      </c>
      <c r="M143" s="26">
        <f t="shared" si="58"/>
        <v>0</v>
      </c>
      <c r="N143" s="26">
        <v>0</v>
      </c>
      <c r="O143" s="26">
        <f t="shared" si="59"/>
        <v>0</v>
      </c>
      <c r="P143" s="26">
        <f t="shared" si="60"/>
        <v>0</v>
      </c>
      <c r="Q143" s="59">
        <f t="shared" si="61"/>
        <v>0</v>
      </c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</row>
    <row r="144" spans="1:36" s="32" customFormat="1">
      <c r="A144" s="68">
        <f>IF(F144&lt;&gt;"",1+MAX($A$7:A143),"")</f>
        <v>92</v>
      </c>
      <c r="B144" s="123"/>
      <c r="C144" s="65"/>
      <c r="D144" s="107" t="s">
        <v>164</v>
      </c>
      <c r="E144" s="104">
        <v>6</v>
      </c>
      <c r="F144" s="60">
        <v>0</v>
      </c>
      <c r="G144" s="61">
        <f t="shared" si="55"/>
        <v>6</v>
      </c>
      <c r="H144" s="104" t="s">
        <v>45</v>
      </c>
      <c r="I144" s="23">
        <v>0</v>
      </c>
      <c r="J144" s="24">
        <f t="shared" si="56"/>
        <v>0</v>
      </c>
      <c r="K144" s="25">
        <v>50</v>
      </c>
      <c r="L144" s="26">
        <f t="shared" si="57"/>
        <v>0</v>
      </c>
      <c r="M144" s="26">
        <f t="shared" si="58"/>
        <v>0</v>
      </c>
      <c r="N144" s="26">
        <v>0</v>
      </c>
      <c r="O144" s="26">
        <f t="shared" si="59"/>
        <v>0</v>
      </c>
      <c r="P144" s="26">
        <f t="shared" si="60"/>
        <v>0</v>
      </c>
      <c r="Q144" s="59">
        <f t="shared" si="61"/>
        <v>0</v>
      </c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</row>
    <row r="145" spans="1:36" s="32" customFormat="1">
      <c r="A145" s="68">
        <f>IF(F145&lt;&gt;"",1+MAX($A$7:A144),"")</f>
        <v>93</v>
      </c>
      <c r="B145" s="123"/>
      <c r="C145" s="65"/>
      <c r="D145" s="107" t="s">
        <v>165</v>
      </c>
      <c r="E145" s="104">
        <v>1</v>
      </c>
      <c r="F145" s="60">
        <v>0</v>
      </c>
      <c r="G145" s="61">
        <f t="shared" si="55"/>
        <v>1</v>
      </c>
      <c r="H145" s="104" t="s">
        <v>45</v>
      </c>
      <c r="I145" s="23">
        <v>0</v>
      </c>
      <c r="J145" s="24">
        <f t="shared" si="56"/>
        <v>0</v>
      </c>
      <c r="K145" s="25">
        <v>50</v>
      </c>
      <c r="L145" s="26">
        <f t="shared" si="57"/>
        <v>0</v>
      </c>
      <c r="M145" s="26">
        <f t="shared" si="58"/>
        <v>0</v>
      </c>
      <c r="N145" s="26">
        <v>0</v>
      </c>
      <c r="O145" s="26">
        <f t="shared" si="59"/>
        <v>0</v>
      </c>
      <c r="P145" s="26">
        <f t="shared" si="60"/>
        <v>0</v>
      </c>
      <c r="Q145" s="59">
        <f t="shared" si="61"/>
        <v>0</v>
      </c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</row>
    <row r="146" spans="1:36" s="32" customFormat="1">
      <c r="A146" s="68">
        <f>IF(F146&lt;&gt;"",1+MAX($A$7:A145),"")</f>
        <v>94</v>
      </c>
      <c r="B146" s="123"/>
      <c r="C146" s="65"/>
      <c r="D146" s="107" t="s">
        <v>166</v>
      </c>
      <c r="E146" s="104">
        <v>1</v>
      </c>
      <c r="F146" s="60">
        <v>0</v>
      </c>
      <c r="G146" s="61">
        <f t="shared" si="55"/>
        <v>1</v>
      </c>
      <c r="H146" s="104" t="s">
        <v>45</v>
      </c>
      <c r="I146" s="23">
        <v>0</v>
      </c>
      <c r="J146" s="24">
        <f t="shared" si="56"/>
        <v>0</v>
      </c>
      <c r="K146" s="25">
        <v>50</v>
      </c>
      <c r="L146" s="26">
        <f t="shared" si="57"/>
        <v>0</v>
      </c>
      <c r="M146" s="26">
        <f t="shared" si="58"/>
        <v>0</v>
      </c>
      <c r="N146" s="26">
        <v>0</v>
      </c>
      <c r="O146" s="26">
        <f t="shared" si="59"/>
        <v>0</v>
      </c>
      <c r="P146" s="26">
        <f t="shared" si="60"/>
        <v>0</v>
      </c>
      <c r="Q146" s="59">
        <f t="shared" si="61"/>
        <v>0</v>
      </c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</row>
    <row r="147" spans="1:36" s="32" customFormat="1">
      <c r="A147" s="68" t="str">
        <f>IF(F147&lt;&gt;"",1+MAX($A$7:A146),"")</f>
        <v/>
      </c>
      <c r="B147" s="123"/>
      <c r="C147" s="65"/>
      <c r="D147" s="37" t="s">
        <v>167</v>
      </c>
      <c r="E147" s="105"/>
      <c r="F147" s="60"/>
      <c r="G147" s="61"/>
      <c r="H147" s="105"/>
      <c r="I147" s="23"/>
      <c r="J147" s="24"/>
      <c r="K147" s="25"/>
      <c r="L147" s="26"/>
      <c r="M147" s="26"/>
      <c r="N147" s="26"/>
      <c r="O147" s="26"/>
      <c r="P147" s="26"/>
      <c r="Q147" s="59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</row>
    <row r="148" spans="1:36" s="32" customFormat="1">
      <c r="A148" s="68">
        <f>IF(F148&lt;&gt;"",1+MAX($A$7:A147),"")</f>
        <v>95</v>
      </c>
      <c r="B148" s="123"/>
      <c r="C148" s="65"/>
      <c r="D148" s="107" t="s">
        <v>168</v>
      </c>
      <c r="E148" s="113">
        <v>1</v>
      </c>
      <c r="F148" s="60">
        <v>0</v>
      </c>
      <c r="G148" s="61">
        <f t="shared" si="55"/>
        <v>1</v>
      </c>
      <c r="H148" s="104" t="s">
        <v>45</v>
      </c>
      <c r="I148" s="23">
        <v>0</v>
      </c>
      <c r="J148" s="24">
        <f t="shared" si="56"/>
        <v>0</v>
      </c>
      <c r="K148" s="25">
        <v>50</v>
      </c>
      <c r="L148" s="26">
        <f t="shared" si="57"/>
        <v>0</v>
      </c>
      <c r="M148" s="26">
        <f t="shared" si="58"/>
        <v>0</v>
      </c>
      <c r="N148" s="26">
        <v>0</v>
      </c>
      <c r="O148" s="26">
        <f t="shared" si="59"/>
        <v>0</v>
      </c>
      <c r="P148" s="26">
        <f t="shared" si="60"/>
        <v>0</v>
      </c>
      <c r="Q148" s="59">
        <f t="shared" si="61"/>
        <v>0</v>
      </c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</row>
    <row r="149" spans="1:36" s="32" customFormat="1">
      <c r="A149" s="68">
        <f>IF(F149&lt;&gt;"",1+MAX($A$7:A148),"")</f>
        <v>96</v>
      </c>
      <c r="B149" s="123"/>
      <c r="C149" s="65"/>
      <c r="D149" s="107" t="s">
        <v>169</v>
      </c>
      <c r="E149" s="113">
        <v>1</v>
      </c>
      <c r="F149" s="60">
        <v>0</v>
      </c>
      <c r="G149" s="61">
        <f t="shared" si="55"/>
        <v>1</v>
      </c>
      <c r="H149" s="104" t="s">
        <v>45</v>
      </c>
      <c r="I149" s="23">
        <v>0</v>
      </c>
      <c r="J149" s="24">
        <f t="shared" si="56"/>
        <v>0</v>
      </c>
      <c r="K149" s="25">
        <v>50</v>
      </c>
      <c r="L149" s="26">
        <f t="shared" si="57"/>
        <v>0</v>
      </c>
      <c r="M149" s="26">
        <f t="shared" si="58"/>
        <v>0</v>
      </c>
      <c r="N149" s="26">
        <v>0</v>
      </c>
      <c r="O149" s="26">
        <f t="shared" si="59"/>
        <v>0</v>
      </c>
      <c r="P149" s="26">
        <f t="shared" si="60"/>
        <v>0</v>
      </c>
      <c r="Q149" s="59">
        <f t="shared" si="61"/>
        <v>0</v>
      </c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</row>
    <row r="150" spans="1:36" s="32" customFormat="1">
      <c r="A150" s="68">
        <f>IF(F150&lt;&gt;"",1+MAX($A$7:A149),"")</f>
        <v>97</v>
      </c>
      <c r="B150" s="123"/>
      <c r="C150" s="65"/>
      <c r="D150" s="107" t="s">
        <v>170</v>
      </c>
      <c r="E150" s="113">
        <v>1</v>
      </c>
      <c r="F150" s="60">
        <v>0</v>
      </c>
      <c r="G150" s="61">
        <f t="shared" si="55"/>
        <v>1</v>
      </c>
      <c r="H150" s="104" t="s">
        <v>45</v>
      </c>
      <c r="I150" s="23">
        <v>0</v>
      </c>
      <c r="J150" s="24">
        <f t="shared" si="56"/>
        <v>0</v>
      </c>
      <c r="K150" s="25">
        <v>50</v>
      </c>
      <c r="L150" s="26">
        <f t="shared" si="57"/>
        <v>0</v>
      </c>
      <c r="M150" s="26">
        <f t="shared" si="58"/>
        <v>0</v>
      </c>
      <c r="N150" s="26">
        <v>0</v>
      </c>
      <c r="O150" s="26">
        <f t="shared" si="59"/>
        <v>0</v>
      </c>
      <c r="P150" s="26">
        <f t="shared" si="60"/>
        <v>0</v>
      </c>
      <c r="Q150" s="59">
        <f t="shared" si="61"/>
        <v>0</v>
      </c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</row>
    <row r="151" spans="1:36" s="32" customFormat="1">
      <c r="A151" s="68">
        <f>IF(F151&lt;&gt;"",1+MAX($A$7:A150),"")</f>
        <v>98</v>
      </c>
      <c r="B151" s="123"/>
      <c r="C151" s="65"/>
      <c r="D151" s="107" t="s">
        <v>171</v>
      </c>
      <c r="E151" s="113">
        <v>1</v>
      </c>
      <c r="F151" s="60">
        <v>0</v>
      </c>
      <c r="G151" s="61">
        <f t="shared" si="55"/>
        <v>1</v>
      </c>
      <c r="H151" s="104" t="s">
        <v>45</v>
      </c>
      <c r="I151" s="23">
        <v>0</v>
      </c>
      <c r="J151" s="24">
        <f t="shared" si="56"/>
        <v>0</v>
      </c>
      <c r="K151" s="25">
        <v>50</v>
      </c>
      <c r="L151" s="26">
        <f t="shared" si="57"/>
        <v>0</v>
      </c>
      <c r="M151" s="26">
        <f t="shared" si="58"/>
        <v>0</v>
      </c>
      <c r="N151" s="26">
        <v>0</v>
      </c>
      <c r="O151" s="26">
        <f t="shared" si="59"/>
        <v>0</v>
      </c>
      <c r="P151" s="26">
        <f t="shared" si="60"/>
        <v>0</v>
      </c>
      <c r="Q151" s="59">
        <f t="shared" si="61"/>
        <v>0</v>
      </c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</row>
    <row r="152" spans="1:36" s="32" customFormat="1">
      <c r="A152" s="68" t="str">
        <f>IF(F152&lt;&gt;"",1+MAX($A$7:A151),"")</f>
        <v/>
      </c>
      <c r="B152" s="123"/>
      <c r="C152" s="65"/>
      <c r="D152" s="37" t="s">
        <v>144</v>
      </c>
      <c r="E152" s="105"/>
      <c r="F152" s="60"/>
      <c r="G152" s="61"/>
      <c r="H152" s="105"/>
      <c r="I152" s="23"/>
      <c r="J152" s="24"/>
      <c r="K152" s="25"/>
      <c r="L152" s="26"/>
      <c r="M152" s="26"/>
      <c r="N152" s="26"/>
      <c r="O152" s="26"/>
      <c r="P152" s="26"/>
      <c r="Q152" s="59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</row>
    <row r="153" spans="1:36" s="32" customFormat="1">
      <c r="A153" s="68">
        <f>IF(F153&lt;&gt;"",1+MAX($A$7:A152),"")</f>
        <v>99</v>
      </c>
      <c r="B153" s="123"/>
      <c r="C153" s="65"/>
      <c r="D153" s="109" t="s">
        <v>43</v>
      </c>
      <c r="E153" s="104">
        <v>21.632000000000005</v>
      </c>
      <c r="F153" s="60">
        <v>0</v>
      </c>
      <c r="G153" s="61">
        <f t="shared" si="55"/>
        <v>21.632000000000005</v>
      </c>
      <c r="H153" s="104" t="s">
        <v>133</v>
      </c>
      <c r="I153" s="23">
        <v>0</v>
      </c>
      <c r="J153" s="24">
        <f t="shared" si="56"/>
        <v>0</v>
      </c>
      <c r="K153" s="25">
        <v>50</v>
      </c>
      <c r="L153" s="26">
        <f t="shared" si="57"/>
        <v>0</v>
      </c>
      <c r="M153" s="26">
        <f t="shared" si="58"/>
        <v>0</v>
      </c>
      <c r="N153" s="26">
        <v>0</v>
      </c>
      <c r="O153" s="26">
        <f t="shared" si="59"/>
        <v>0</v>
      </c>
      <c r="P153" s="26">
        <f t="shared" si="60"/>
        <v>0</v>
      </c>
      <c r="Q153" s="59">
        <f t="shared" si="61"/>
        <v>0</v>
      </c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</row>
    <row r="154" spans="1:36" s="32" customFormat="1">
      <c r="A154" s="68">
        <f>IF(F154&lt;&gt;"",1+MAX($A$7:A153),"")</f>
        <v>100</v>
      </c>
      <c r="B154" s="123"/>
      <c r="C154" s="65"/>
      <c r="D154" s="109" t="s">
        <v>44</v>
      </c>
      <c r="E154" s="104">
        <v>3.84</v>
      </c>
      <c r="F154" s="60">
        <v>0</v>
      </c>
      <c r="G154" s="61">
        <f t="shared" si="55"/>
        <v>3.84</v>
      </c>
      <c r="H154" s="104" t="s">
        <v>133</v>
      </c>
      <c r="I154" s="23">
        <v>0</v>
      </c>
      <c r="J154" s="24">
        <f t="shared" si="56"/>
        <v>0</v>
      </c>
      <c r="K154" s="25">
        <v>50</v>
      </c>
      <c r="L154" s="26">
        <f t="shared" si="57"/>
        <v>0</v>
      </c>
      <c r="M154" s="26">
        <f t="shared" si="58"/>
        <v>0</v>
      </c>
      <c r="N154" s="26">
        <v>0</v>
      </c>
      <c r="O154" s="26">
        <f t="shared" si="59"/>
        <v>0</v>
      </c>
      <c r="P154" s="26">
        <f t="shared" si="60"/>
        <v>0</v>
      </c>
      <c r="Q154" s="59">
        <f t="shared" si="61"/>
        <v>0</v>
      </c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</row>
    <row r="155" spans="1:36" s="32" customFormat="1">
      <c r="A155" s="68" t="str">
        <f>IF(F155&lt;&gt;"",1+MAX($A$7:A154),"")</f>
        <v/>
      </c>
      <c r="B155" s="123"/>
      <c r="C155" s="65"/>
      <c r="D155" s="37" t="s">
        <v>173</v>
      </c>
      <c r="E155" s="105"/>
      <c r="F155" s="60"/>
      <c r="G155" s="61"/>
      <c r="H155" s="20"/>
      <c r="I155" s="23"/>
      <c r="J155" s="24"/>
      <c r="K155" s="25"/>
      <c r="L155" s="26"/>
      <c r="M155" s="26"/>
      <c r="N155" s="26"/>
      <c r="O155" s="26"/>
      <c r="P155" s="26"/>
      <c r="Q155" s="59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</row>
    <row r="156" spans="1:36" s="32" customFormat="1">
      <c r="A156" s="68">
        <f>IF(F156&lt;&gt;"",1+MAX($A$7:A155),"")</f>
        <v>101</v>
      </c>
      <c r="B156" s="123"/>
      <c r="C156" s="65"/>
      <c r="D156" s="109" t="s">
        <v>174</v>
      </c>
      <c r="E156" s="104">
        <v>18.720000000000002</v>
      </c>
      <c r="F156" s="60">
        <v>0</v>
      </c>
      <c r="G156" s="61">
        <f t="shared" si="55"/>
        <v>18.720000000000002</v>
      </c>
      <c r="H156" s="104" t="s">
        <v>133</v>
      </c>
      <c r="I156" s="23">
        <v>0</v>
      </c>
      <c r="J156" s="24">
        <f t="shared" si="56"/>
        <v>0</v>
      </c>
      <c r="K156" s="25">
        <v>50</v>
      </c>
      <c r="L156" s="26">
        <f t="shared" si="57"/>
        <v>0</v>
      </c>
      <c r="M156" s="26">
        <f t="shared" si="58"/>
        <v>0</v>
      </c>
      <c r="N156" s="26">
        <v>0</v>
      </c>
      <c r="O156" s="26">
        <f t="shared" si="59"/>
        <v>0</v>
      </c>
      <c r="P156" s="26">
        <f t="shared" si="60"/>
        <v>0</v>
      </c>
      <c r="Q156" s="59">
        <f t="shared" si="61"/>
        <v>0</v>
      </c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</row>
    <row r="157" spans="1:36" s="32" customFormat="1">
      <c r="A157" s="68">
        <f>IF(F157&lt;&gt;"",1+MAX($A$7:A156),"")</f>
        <v>102</v>
      </c>
      <c r="B157" s="123"/>
      <c r="C157" s="65"/>
      <c r="D157" s="109" t="s">
        <v>175</v>
      </c>
      <c r="E157" s="104">
        <v>32.76</v>
      </c>
      <c r="F157" s="60">
        <v>0</v>
      </c>
      <c r="G157" s="61">
        <f t="shared" si="55"/>
        <v>32.76</v>
      </c>
      <c r="H157" s="104" t="s">
        <v>130</v>
      </c>
      <c r="I157" s="23">
        <v>0</v>
      </c>
      <c r="J157" s="24">
        <f t="shared" si="56"/>
        <v>0</v>
      </c>
      <c r="K157" s="25">
        <v>50</v>
      </c>
      <c r="L157" s="26">
        <f t="shared" si="57"/>
        <v>0</v>
      </c>
      <c r="M157" s="26">
        <f t="shared" si="58"/>
        <v>0</v>
      </c>
      <c r="N157" s="26">
        <v>0</v>
      </c>
      <c r="O157" s="26">
        <f t="shared" si="59"/>
        <v>0</v>
      </c>
      <c r="P157" s="26">
        <f t="shared" si="60"/>
        <v>0</v>
      </c>
      <c r="Q157" s="59">
        <f t="shared" si="61"/>
        <v>0</v>
      </c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</row>
    <row r="158" spans="1:36" s="32" customFormat="1">
      <c r="A158" s="68">
        <f>IF(F158&lt;&gt;"",1+MAX($A$7:A157),"")</f>
        <v>103</v>
      </c>
      <c r="B158" s="123"/>
      <c r="C158" s="65"/>
      <c r="D158" s="109" t="s">
        <v>176</v>
      </c>
      <c r="E158" s="104">
        <v>32.76</v>
      </c>
      <c r="F158" s="60">
        <v>0</v>
      </c>
      <c r="G158" s="61">
        <f t="shared" si="55"/>
        <v>32.76</v>
      </c>
      <c r="H158" s="104" t="s">
        <v>130</v>
      </c>
      <c r="I158" s="23">
        <v>0</v>
      </c>
      <c r="J158" s="24">
        <f t="shared" si="56"/>
        <v>0</v>
      </c>
      <c r="K158" s="25">
        <v>50</v>
      </c>
      <c r="L158" s="26">
        <f t="shared" si="57"/>
        <v>0</v>
      </c>
      <c r="M158" s="26">
        <f t="shared" si="58"/>
        <v>0</v>
      </c>
      <c r="N158" s="26">
        <v>0</v>
      </c>
      <c r="O158" s="26">
        <f t="shared" si="59"/>
        <v>0</v>
      </c>
      <c r="P158" s="26">
        <f t="shared" si="60"/>
        <v>0</v>
      </c>
      <c r="Q158" s="59">
        <f t="shared" si="61"/>
        <v>0</v>
      </c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</row>
    <row r="159" spans="1:36" s="32" customFormat="1">
      <c r="A159" s="68">
        <f>IF(F159&lt;&gt;"",1+MAX($A$7:A158),"")</f>
        <v>104</v>
      </c>
      <c r="B159" s="123"/>
      <c r="C159" s="65"/>
      <c r="D159" s="109" t="s">
        <v>177</v>
      </c>
      <c r="E159" s="104">
        <v>78</v>
      </c>
      <c r="F159" s="60">
        <v>0</v>
      </c>
      <c r="G159" s="61">
        <f t="shared" si="55"/>
        <v>78</v>
      </c>
      <c r="H159" s="104" t="s">
        <v>130</v>
      </c>
      <c r="I159" s="23">
        <v>0</v>
      </c>
      <c r="J159" s="24">
        <f t="shared" si="56"/>
        <v>0</v>
      </c>
      <c r="K159" s="25">
        <v>50</v>
      </c>
      <c r="L159" s="26">
        <f t="shared" si="57"/>
        <v>0</v>
      </c>
      <c r="M159" s="26">
        <f t="shared" si="58"/>
        <v>0</v>
      </c>
      <c r="N159" s="26">
        <v>0</v>
      </c>
      <c r="O159" s="26">
        <f t="shared" si="59"/>
        <v>0</v>
      </c>
      <c r="P159" s="26">
        <f t="shared" si="60"/>
        <v>0</v>
      </c>
      <c r="Q159" s="59">
        <f t="shared" si="61"/>
        <v>0</v>
      </c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</row>
    <row r="160" spans="1:36" s="32" customFormat="1">
      <c r="A160" s="68">
        <f>IF(F160&lt;&gt;"",1+MAX($A$7:A159),"")</f>
        <v>105</v>
      </c>
      <c r="B160" s="123"/>
      <c r="C160" s="65"/>
      <c r="D160" s="109" t="s">
        <v>43</v>
      </c>
      <c r="E160" s="104">
        <v>127.22400000000002</v>
      </c>
      <c r="F160" s="60">
        <v>0</v>
      </c>
      <c r="G160" s="61">
        <f t="shared" si="55"/>
        <v>127.22400000000002</v>
      </c>
      <c r="H160" s="104" t="s">
        <v>133</v>
      </c>
      <c r="I160" s="23">
        <v>0</v>
      </c>
      <c r="J160" s="24">
        <f t="shared" si="56"/>
        <v>0</v>
      </c>
      <c r="K160" s="25">
        <v>50</v>
      </c>
      <c r="L160" s="26">
        <f t="shared" si="57"/>
        <v>0</v>
      </c>
      <c r="M160" s="26">
        <f t="shared" si="58"/>
        <v>0</v>
      </c>
      <c r="N160" s="26">
        <v>0</v>
      </c>
      <c r="O160" s="26">
        <f t="shared" si="59"/>
        <v>0</v>
      </c>
      <c r="P160" s="26">
        <f t="shared" si="60"/>
        <v>0</v>
      </c>
      <c r="Q160" s="59">
        <f t="shared" si="61"/>
        <v>0</v>
      </c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</row>
    <row r="161" spans="1:36" s="32" customFormat="1">
      <c r="A161" s="68">
        <f>IF(F161&lt;&gt;"",1+MAX($A$7:A160),"")</f>
        <v>106</v>
      </c>
      <c r="B161" s="123"/>
      <c r="C161" s="65"/>
      <c r="D161" s="109" t="s">
        <v>44</v>
      </c>
      <c r="E161" s="104">
        <v>18</v>
      </c>
      <c r="F161" s="60">
        <v>0</v>
      </c>
      <c r="G161" s="61">
        <f t="shared" si="55"/>
        <v>18</v>
      </c>
      <c r="H161" s="104" t="s">
        <v>133</v>
      </c>
      <c r="I161" s="23">
        <v>0</v>
      </c>
      <c r="J161" s="24">
        <f t="shared" si="56"/>
        <v>0</v>
      </c>
      <c r="K161" s="25">
        <v>50</v>
      </c>
      <c r="L161" s="26">
        <f t="shared" si="57"/>
        <v>0</v>
      </c>
      <c r="M161" s="26">
        <f t="shared" si="58"/>
        <v>0</v>
      </c>
      <c r="N161" s="26">
        <v>0</v>
      </c>
      <c r="O161" s="26">
        <f t="shared" si="59"/>
        <v>0</v>
      </c>
      <c r="P161" s="26">
        <f t="shared" si="60"/>
        <v>0</v>
      </c>
      <c r="Q161" s="59">
        <f t="shared" si="61"/>
        <v>0</v>
      </c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</row>
    <row r="162" spans="1:36" s="32" customFormat="1">
      <c r="A162" s="68">
        <f>IF(F162&lt;&gt;"",1+MAX($A$7:A161),"")</f>
        <v>107</v>
      </c>
      <c r="B162" s="123"/>
      <c r="C162" s="65"/>
      <c r="D162" s="109" t="s">
        <v>41</v>
      </c>
      <c r="E162" s="104">
        <v>7.5</v>
      </c>
      <c r="F162" s="60">
        <v>0</v>
      </c>
      <c r="G162" s="61">
        <f t="shared" si="55"/>
        <v>7.5</v>
      </c>
      <c r="H162" s="104" t="s">
        <v>130</v>
      </c>
      <c r="I162" s="23">
        <v>0</v>
      </c>
      <c r="J162" s="24">
        <f t="shared" si="56"/>
        <v>0</v>
      </c>
      <c r="K162" s="25">
        <v>50</v>
      </c>
      <c r="L162" s="26">
        <f t="shared" si="57"/>
        <v>0</v>
      </c>
      <c r="M162" s="26">
        <f t="shared" si="58"/>
        <v>0</v>
      </c>
      <c r="N162" s="26">
        <v>0</v>
      </c>
      <c r="O162" s="26">
        <f t="shared" si="59"/>
        <v>0</v>
      </c>
      <c r="P162" s="26">
        <f t="shared" si="60"/>
        <v>0</v>
      </c>
      <c r="Q162" s="59">
        <f t="shared" si="61"/>
        <v>0</v>
      </c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</row>
    <row r="163" spans="1:36" s="32" customFormat="1">
      <c r="A163" s="68" t="str">
        <f>IF(F163&lt;&gt;"",1+MAX($A$7:A162),"")</f>
        <v/>
      </c>
      <c r="B163" s="123"/>
      <c r="C163" s="65"/>
      <c r="D163" s="37" t="s">
        <v>178</v>
      </c>
      <c r="E163" s="105"/>
      <c r="F163" s="60"/>
      <c r="G163" s="61"/>
      <c r="H163" s="20"/>
      <c r="I163" s="23"/>
      <c r="J163" s="24"/>
      <c r="K163" s="25"/>
      <c r="L163" s="26"/>
      <c r="M163" s="26"/>
      <c r="N163" s="26"/>
      <c r="O163" s="26"/>
      <c r="P163" s="26"/>
      <c r="Q163" s="59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</row>
    <row r="164" spans="1:36" s="32" customFormat="1">
      <c r="A164" s="68">
        <f>IF(F164&lt;&gt;"",1+MAX($A$7:A163),"")</f>
        <v>108</v>
      </c>
      <c r="B164" s="123"/>
      <c r="C164" s="65"/>
      <c r="D164" s="103" t="s">
        <v>179</v>
      </c>
      <c r="E164" s="104">
        <v>1</v>
      </c>
      <c r="F164" s="60">
        <v>0</v>
      </c>
      <c r="G164" s="61">
        <f t="shared" si="55"/>
        <v>1</v>
      </c>
      <c r="H164" s="104" t="s">
        <v>45</v>
      </c>
      <c r="I164" s="23">
        <v>0</v>
      </c>
      <c r="J164" s="24">
        <f t="shared" si="56"/>
        <v>0</v>
      </c>
      <c r="K164" s="25">
        <v>50</v>
      </c>
      <c r="L164" s="26">
        <f t="shared" si="57"/>
        <v>0</v>
      </c>
      <c r="M164" s="26">
        <f t="shared" si="58"/>
        <v>0</v>
      </c>
      <c r="N164" s="26">
        <v>0</v>
      </c>
      <c r="O164" s="26">
        <f t="shared" si="59"/>
        <v>0</v>
      </c>
      <c r="P164" s="26">
        <f t="shared" si="60"/>
        <v>0</v>
      </c>
      <c r="Q164" s="59">
        <f t="shared" si="61"/>
        <v>0</v>
      </c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</row>
    <row r="165" spans="1:36" s="32" customFormat="1">
      <c r="A165" s="68">
        <f>IF(F165&lt;&gt;"",1+MAX($A$7:A164),"")</f>
        <v>109</v>
      </c>
      <c r="B165" s="123"/>
      <c r="C165" s="65"/>
      <c r="D165" s="109" t="s">
        <v>244</v>
      </c>
      <c r="E165" s="104">
        <v>1</v>
      </c>
      <c r="F165" s="60">
        <v>0</v>
      </c>
      <c r="G165" s="61">
        <f t="shared" si="55"/>
        <v>1</v>
      </c>
      <c r="H165" s="104" t="s">
        <v>45</v>
      </c>
      <c r="I165" s="23">
        <v>0</v>
      </c>
      <c r="J165" s="24">
        <f t="shared" si="56"/>
        <v>0</v>
      </c>
      <c r="K165" s="25">
        <v>50</v>
      </c>
      <c r="L165" s="26">
        <f t="shared" si="57"/>
        <v>0</v>
      </c>
      <c r="M165" s="26">
        <f t="shared" si="58"/>
        <v>0</v>
      </c>
      <c r="N165" s="26">
        <v>0</v>
      </c>
      <c r="O165" s="26">
        <f t="shared" si="59"/>
        <v>0</v>
      </c>
      <c r="P165" s="26">
        <f t="shared" si="60"/>
        <v>0</v>
      </c>
      <c r="Q165" s="59">
        <f t="shared" si="61"/>
        <v>0</v>
      </c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</row>
    <row r="166" spans="1:36" s="32" customFormat="1">
      <c r="A166" s="68">
        <f>IF(F166&lt;&gt;"",1+MAX($A$7:A165),"")</f>
        <v>110</v>
      </c>
      <c r="B166" s="124"/>
      <c r="C166" s="65"/>
      <c r="D166" s="109" t="s">
        <v>180</v>
      </c>
      <c r="E166" s="104">
        <v>0.05</v>
      </c>
      <c r="F166" s="60">
        <v>0</v>
      </c>
      <c r="G166" s="61">
        <f t="shared" si="55"/>
        <v>0.05</v>
      </c>
      <c r="H166" s="104" t="s">
        <v>133</v>
      </c>
      <c r="I166" s="23">
        <v>0</v>
      </c>
      <c r="J166" s="24">
        <f t="shared" si="56"/>
        <v>0</v>
      </c>
      <c r="K166" s="25">
        <v>50</v>
      </c>
      <c r="L166" s="26">
        <f t="shared" si="57"/>
        <v>0</v>
      </c>
      <c r="M166" s="26">
        <f t="shared" si="58"/>
        <v>0</v>
      </c>
      <c r="N166" s="26">
        <v>0</v>
      </c>
      <c r="O166" s="26">
        <f t="shared" si="59"/>
        <v>0</v>
      </c>
      <c r="P166" s="26">
        <f t="shared" si="60"/>
        <v>0</v>
      </c>
      <c r="Q166" s="59">
        <f t="shared" si="61"/>
        <v>0</v>
      </c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</row>
    <row r="167" spans="1:36" s="32" customFormat="1" ht="16.2" thickBot="1">
      <c r="A167" s="68" t="str">
        <f>IF(F167&lt;&gt;"",1+MAX($A$7:A166),"")</f>
        <v/>
      </c>
      <c r="B167" s="79"/>
      <c r="C167" s="65"/>
      <c r="D167" s="19"/>
      <c r="E167" s="22"/>
      <c r="F167" s="60"/>
      <c r="G167" s="61"/>
      <c r="H167" s="20"/>
      <c r="I167" s="23"/>
      <c r="J167" s="24"/>
      <c r="K167" s="25"/>
      <c r="L167" s="26"/>
      <c r="M167" s="26"/>
      <c r="N167" s="26"/>
      <c r="O167" s="26"/>
      <c r="P167" s="26"/>
      <c r="Q167" s="98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</row>
    <row r="168" spans="1:36" s="32" customFormat="1" ht="16.2" thickBot="1">
      <c r="A168" s="68" t="s">
        <v>47</v>
      </c>
      <c r="B168" s="71"/>
      <c r="C168" s="72"/>
      <c r="D168" s="46" t="s">
        <v>36</v>
      </c>
      <c r="E168" s="80"/>
      <c r="F168" s="80"/>
      <c r="G168" s="81"/>
      <c r="H168" s="80"/>
      <c r="I168" s="80"/>
      <c r="J168" s="56"/>
      <c r="K168" s="56"/>
      <c r="L168" s="57"/>
      <c r="M168" s="58"/>
      <c r="N168" s="57"/>
      <c r="O168" s="57"/>
      <c r="P168" s="82"/>
      <c r="Q168" s="50">
        <f>SUM(Q110:Q166)</f>
        <v>0</v>
      </c>
      <c r="S168" s="33"/>
    </row>
    <row r="169" spans="1:36" s="66" customFormat="1" ht="31.2">
      <c r="A169" s="87"/>
      <c r="B169" s="87"/>
      <c r="C169" s="87"/>
      <c r="D169" s="87"/>
      <c r="E169" s="87"/>
      <c r="F169" s="87"/>
      <c r="G169" s="87"/>
      <c r="H169" s="131" t="s">
        <v>124</v>
      </c>
      <c r="I169" s="132"/>
      <c r="J169" s="133">
        <f>SUM(J20:J166)</f>
        <v>0</v>
      </c>
      <c r="K169" s="134" t="s">
        <v>22</v>
      </c>
      <c r="L169" s="135"/>
      <c r="M169" s="136">
        <f>SUM(M20:M167)</f>
        <v>0</v>
      </c>
      <c r="N169" s="137" t="s">
        <v>24</v>
      </c>
      <c r="O169" s="136">
        <f>SUM(O20:O167)</f>
        <v>0</v>
      </c>
      <c r="P169" s="87"/>
      <c r="Q169" s="69"/>
      <c r="S169" s="67"/>
    </row>
    <row r="170" spans="1:36" s="66" customFormat="1">
      <c r="A170" s="138"/>
      <c r="B170" s="139"/>
      <c r="C170" s="140"/>
      <c r="D170" s="141" t="s">
        <v>55</v>
      </c>
      <c r="E170" s="142"/>
      <c r="F170" s="142"/>
      <c r="G170" s="143"/>
      <c r="H170" s="142"/>
      <c r="I170" s="142"/>
      <c r="J170" s="142"/>
      <c r="K170" s="142"/>
      <c r="L170" s="144"/>
      <c r="M170" s="144"/>
      <c r="N170" s="144"/>
      <c r="O170" s="144"/>
      <c r="P170" s="144"/>
      <c r="Q170" s="145">
        <f>SUM(Q9:Q168)/2</f>
        <v>0</v>
      </c>
    </row>
    <row r="171" spans="1:36" s="66" customFormat="1">
      <c r="A171" s="138"/>
      <c r="B171" s="139"/>
      <c r="C171" s="146"/>
      <c r="D171" s="147" t="s">
        <v>56</v>
      </c>
      <c r="E171" s="148"/>
      <c r="F171" s="140"/>
      <c r="G171" s="148"/>
      <c r="H171" s="140"/>
      <c r="I171" s="140"/>
      <c r="J171" s="140"/>
      <c r="K171" s="140"/>
      <c r="L171" s="149">
        <v>0.05</v>
      </c>
      <c r="M171" s="149"/>
      <c r="N171" s="149"/>
      <c r="O171" s="149"/>
      <c r="P171" s="149"/>
      <c r="Q171" s="145">
        <f>Q170*L171</f>
        <v>0</v>
      </c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</row>
    <row r="172" spans="1:36" s="66" customFormat="1">
      <c r="A172" s="150"/>
      <c r="B172" s="151"/>
      <c r="C172" s="152"/>
      <c r="D172" s="153" t="s">
        <v>122</v>
      </c>
      <c r="E172" s="154"/>
      <c r="F172" s="155"/>
      <c r="G172" s="154"/>
      <c r="H172" s="155"/>
      <c r="I172" s="155"/>
      <c r="J172" s="155"/>
      <c r="K172" s="155"/>
      <c r="L172" s="156">
        <v>0.1</v>
      </c>
      <c r="M172" s="156"/>
      <c r="N172" s="156"/>
      <c r="O172" s="156"/>
      <c r="P172" s="156"/>
      <c r="Q172" s="157">
        <f>Q170*L172</f>
        <v>0</v>
      </c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</row>
    <row r="173" spans="1:36" s="66" customFormat="1">
      <c r="A173" s="150"/>
      <c r="B173" s="151"/>
      <c r="C173" s="152"/>
      <c r="D173" s="153" t="s">
        <v>123</v>
      </c>
      <c r="E173" s="154"/>
      <c r="F173" s="155"/>
      <c r="G173" s="154"/>
      <c r="H173" s="155"/>
      <c r="I173" s="155"/>
      <c r="J173" s="155"/>
      <c r="K173" s="155"/>
      <c r="L173" s="156">
        <v>0.1</v>
      </c>
      <c r="M173" s="156"/>
      <c r="N173" s="156"/>
      <c r="O173" s="156"/>
      <c r="P173" s="156"/>
      <c r="Q173" s="157">
        <f>Q170*L173</f>
        <v>0</v>
      </c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</row>
    <row r="174" spans="1:36" s="66" customFormat="1">
      <c r="A174" s="158"/>
      <c r="B174" s="159"/>
      <c r="C174" s="160"/>
      <c r="D174" s="161" t="s">
        <v>5</v>
      </c>
      <c r="E174" s="162"/>
      <c r="F174" s="163"/>
      <c r="G174" s="162"/>
      <c r="H174" s="163"/>
      <c r="I174" s="163"/>
      <c r="J174" s="163"/>
      <c r="K174" s="163"/>
      <c r="L174" s="164">
        <v>8.5000000000000006E-2</v>
      </c>
      <c r="M174" s="164"/>
      <c r="N174" s="164"/>
      <c r="O174" s="164"/>
      <c r="P174" s="164"/>
      <c r="Q174" s="165">
        <f>Q170*L174</f>
        <v>0</v>
      </c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</row>
    <row r="175" spans="1:36" s="66" customFormat="1">
      <c r="A175" s="158"/>
      <c r="B175" s="159"/>
      <c r="C175" s="160"/>
      <c r="D175" s="161" t="s">
        <v>6</v>
      </c>
      <c r="E175" s="162"/>
      <c r="F175" s="163"/>
      <c r="G175" s="162"/>
      <c r="H175" s="163"/>
      <c r="I175" s="163"/>
      <c r="J175" s="163"/>
      <c r="K175" s="163"/>
      <c r="L175" s="166">
        <v>1.4999999999999999E-2</v>
      </c>
      <c r="M175" s="166"/>
      <c r="N175" s="166"/>
      <c r="O175" s="166"/>
      <c r="P175" s="166"/>
      <c r="Q175" s="165">
        <f>Q170*L175</f>
        <v>0</v>
      </c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</row>
    <row r="176" spans="1:36" s="66" customFormat="1">
      <c r="A176" s="167"/>
      <c r="B176" s="168"/>
      <c r="C176" s="169"/>
      <c r="D176" s="170" t="s">
        <v>7</v>
      </c>
      <c r="E176" s="171"/>
      <c r="F176" s="171"/>
      <c r="G176" s="172"/>
      <c r="H176" s="171"/>
      <c r="I176" s="171"/>
      <c r="J176" s="171"/>
      <c r="K176" s="171"/>
      <c r="L176" s="173"/>
      <c r="M176" s="173"/>
      <c r="N176" s="173"/>
      <c r="O176" s="173"/>
      <c r="P176" s="173"/>
      <c r="Q176" s="174">
        <f>SUM(Q170:Q175)</f>
        <v>0</v>
      </c>
    </row>
  </sheetData>
  <mergeCells count="12">
    <mergeCell ref="A2:Q2"/>
    <mergeCell ref="A3:I6"/>
    <mergeCell ref="J3:K3"/>
    <mergeCell ref="L3:Q3"/>
    <mergeCell ref="J4:K4"/>
    <mergeCell ref="L4:Q4"/>
    <mergeCell ref="J5:K5"/>
    <mergeCell ref="K169:L169"/>
    <mergeCell ref="H169:I169"/>
    <mergeCell ref="B26:B30"/>
    <mergeCell ref="B42:B105"/>
    <mergeCell ref="B111:B166"/>
  </mergeCells>
  <printOptions horizontalCentered="1"/>
  <pageMargins left="0.7" right="0.7" top="0.75" bottom="0.75" header="0.3" footer="0.3"/>
  <pageSetup paperSize="9" scale="36" fitToHeight="0" orientation="portrait"/>
  <headerFooter scaleWithDoc="0"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2880-24EE-4810-96FA-6EAB75AA99FD}">
  <sheetPr>
    <tabColor rgb="FFFFFF00"/>
  </sheetPr>
  <dimension ref="A1:H50"/>
  <sheetViews>
    <sheetView workbookViewId="0">
      <selection activeCell="I44" sqref="I44"/>
    </sheetView>
  </sheetViews>
  <sheetFormatPr defaultColWidth="9.09765625" defaultRowHeight="14.4"/>
  <cols>
    <col min="1" max="1" width="26.8984375" style="94" bestFit="1" customWidth="1"/>
    <col min="2" max="2" width="19.59765625" style="91" customWidth="1"/>
    <col min="3" max="3" width="20.5" style="91" customWidth="1"/>
    <col min="4" max="16384" width="9.09765625" style="91"/>
  </cols>
  <sheetData>
    <row r="1" spans="1:3" ht="16.2" thickBot="1">
      <c r="A1" s="90"/>
      <c r="B1" s="92" t="s">
        <v>57</v>
      </c>
      <c r="C1" s="93" t="s">
        <v>58</v>
      </c>
    </row>
    <row r="2" spans="1:3" ht="15.6">
      <c r="A2" s="182"/>
      <c r="B2" s="183"/>
      <c r="C2" s="184"/>
    </row>
    <row r="3" spans="1:3" ht="15.6">
      <c r="A3" s="185" t="s">
        <v>59</v>
      </c>
      <c r="B3" s="186" t="s">
        <v>60</v>
      </c>
      <c r="C3" s="187">
        <v>60</v>
      </c>
    </row>
    <row r="4" spans="1:3" ht="15.6">
      <c r="A4" s="185" t="s">
        <v>2</v>
      </c>
      <c r="B4" s="186" t="s">
        <v>61</v>
      </c>
      <c r="C4" s="187">
        <v>70</v>
      </c>
    </row>
    <row r="5" spans="1:3" ht="15.6">
      <c r="A5" s="185" t="s">
        <v>62</v>
      </c>
      <c r="B5" s="186" t="s">
        <v>63</v>
      </c>
      <c r="C5" s="187">
        <v>70</v>
      </c>
    </row>
    <row r="6" spans="1:3" ht="15.6">
      <c r="A6" s="185" t="s">
        <v>3</v>
      </c>
      <c r="B6" s="186" t="s">
        <v>64</v>
      </c>
      <c r="C6" s="187">
        <v>70</v>
      </c>
    </row>
    <row r="7" spans="1:3" ht="15.6">
      <c r="A7" s="185" t="s">
        <v>4</v>
      </c>
      <c r="B7" s="186" t="s">
        <v>65</v>
      </c>
      <c r="C7" s="187">
        <v>60</v>
      </c>
    </row>
    <row r="8" spans="1:3" ht="15.6">
      <c r="A8" s="185" t="s">
        <v>66</v>
      </c>
      <c r="B8" s="186" t="s">
        <v>66</v>
      </c>
      <c r="C8" s="187">
        <v>60</v>
      </c>
    </row>
    <row r="9" spans="1:3" ht="15.6">
      <c r="A9" s="185" t="s">
        <v>67</v>
      </c>
      <c r="B9" s="186" t="s">
        <v>67</v>
      </c>
      <c r="C9" s="187">
        <v>55</v>
      </c>
    </row>
    <row r="10" spans="1:3" ht="15.6">
      <c r="A10" s="185" t="s">
        <v>68</v>
      </c>
      <c r="B10" s="186" t="s">
        <v>69</v>
      </c>
      <c r="C10" s="187">
        <v>50</v>
      </c>
    </row>
    <row r="11" spans="1:3" ht="15.6">
      <c r="A11" s="185" t="s">
        <v>70</v>
      </c>
      <c r="B11" s="186" t="s">
        <v>71</v>
      </c>
      <c r="C11" s="187">
        <v>60</v>
      </c>
    </row>
    <row r="12" spans="1:3" ht="15.6">
      <c r="A12" s="185" t="s">
        <v>72</v>
      </c>
      <c r="B12" s="186" t="s">
        <v>73</v>
      </c>
      <c r="C12" s="187">
        <v>70</v>
      </c>
    </row>
    <row r="13" spans="1:3" ht="15.6">
      <c r="A13" s="185" t="s">
        <v>1</v>
      </c>
      <c r="B13" s="186" t="s">
        <v>74</v>
      </c>
      <c r="C13" s="187">
        <v>70</v>
      </c>
    </row>
    <row r="14" spans="1:3" ht="15.6">
      <c r="A14" s="185" t="s">
        <v>115</v>
      </c>
      <c r="B14" s="186" t="s">
        <v>116</v>
      </c>
      <c r="C14" s="187">
        <v>70</v>
      </c>
    </row>
    <row r="15" spans="1:3" ht="15.6">
      <c r="A15" s="185" t="s">
        <v>118</v>
      </c>
      <c r="B15" s="186" t="s">
        <v>117</v>
      </c>
      <c r="C15" s="187">
        <v>70</v>
      </c>
    </row>
    <row r="16" spans="1:3" ht="15.6">
      <c r="A16" s="185" t="s">
        <v>119</v>
      </c>
      <c r="B16" s="186" t="s">
        <v>76</v>
      </c>
      <c r="C16" s="187">
        <v>85</v>
      </c>
    </row>
    <row r="17" spans="1:3" ht="15.6">
      <c r="A17" s="185" t="s">
        <v>120</v>
      </c>
      <c r="B17" s="186" t="s">
        <v>121</v>
      </c>
      <c r="C17" s="187">
        <v>65</v>
      </c>
    </row>
    <row r="18" spans="1:3" ht="15.6">
      <c r="A18" s="185" t="s">
        <v>75</v>
      </c>
      <c r="B18" s="186" t="s">
        <v>75</v>
      </c>
      <c r="C18" s="188">
        <v>45</v>
      </c>
    </row>
    <row r="19" spans="1:3" ht="16.2" thickBot="1">
      <c r="A19" s="189"/>
      <c r="B19" s="190"/>
      <c r="C19" s="191"/>
    </row>
    <row r="20" spans="1:3" ht="15" thickBot="1">
      <c r="A20" s="90"/>
      <c r="B20" s="90"/>
      <c r="C20" s="90"/>
    </row>
    <row r="21" spans="1:3" ht="16.2" thickBot="1">
      <c r="A21" s="90"/>
      <c r="B21" s="125" t="s">
        <v>16</v>
      </c>
      <c r="C21" s="126"/>
    </row>
    <row r="22" spans="1:3" ht="15.6">
      <c r="A22" s="192" t="s">
        <v>77</v>
      </c>
      <c r="B22" s="183" t="s">
        <v>45</v>
      </c>
      <c r="C22" s="193">
        <v>0</v>
      </c>
    </row>
    <row r="23" spans="1:3" ht="15.6">
      <c r="A23" s="194" t="s">
        <v>78</v>
      </c>
      <c r="B23" s="186" t="s">
        <v>46</v>
      </c>
      <c r="C23" s="195">
        <v>0.05</v>
      </c>
    </row>
    <row r="24" spans="1:3" ht="15.6">
      <c r="A24" s="194" t="s">
        <v>79</v>
      </c>
      <c r="B24" s="186" t="s">
        <v>42</v>
      </c>
      <c r="C24" s="195">
        <v>0.1</v>
      </c>
    </row>
    <row r="25" spans="1:3" ht="15.6">
      <c r="A25" s="194" t="s">
        <v>80</v>
      </c>
      <c r="B25" s="186" t="s">
        <v>81</v>
      </c>
      <c r="C25" s="195">
        <v>0.1</v>
      </c>
    </row>
    <row r="26" spans="1:3" ht="15.6">
      <c r="A26" s="194" t="s">
        <v>82</v>
      </c>
      <c r="B26" s="186" t="s">
        <v>39</v>
      </c>
      <c r="C26" s="195">
        <v>0.1</v>
      </c>
    </row>
    <row r="27" spans="1:3" ht="15.6">
      <c r="A27" s="194" t="s">
        <v>83</v>
      </c>
      <c r="B27" s="186" t="s">
        <v>29</v>
      </c>
      <c r="C27" s="195">
        <v>0</v>
      </c>
    </row>
    <row r="28" spans="1:3" ht="15.6">
      <c r="A28" s="194" t="s">
        <v>84</v>
      </c>
      <c r="B28" s="186" t="s">
        <v>85</v>
      </c>
      <c r="C28" s="195">
        <v>0</v>
      </c>
    </row>
    <row r="29" spans="1:3" ht="15.6">
      <c r="A29" s="194" t="s">
        <v>86</v>
      </c>
      <c r="B29" s="186" t="s">
        <v>87</v>
      </c>
      <c r="C29" s="195">
        <v>0</v>
      </c>
    </row>
    <row r="30" spans="1:3" ht="15.6">
      <c r="A30" s="194" t="s">
        <v>88</v>
      </c>
      <c r="B30" s="186" t="s">
        <v>89</v>
      </c>
      <c r="C30" s="195">
        <v>0</v>
      </c>
    </row>
    <row r="31" spans="1:3" ht="15.6">
      <c r="A31" s="194" t="s">
        <v>90</v>
      </c>
      <c r="B31" s="186" t="s">
        <v>91</v>
      </c>
      <c r="C31" s="195">
        <v>0</v>
      </c>
    </row>
    <row r="32" spans="1:3" ht="15.6">
      <c r="A32" s="194" t="s">
        <v>92</v>
      </c>
      <c r="B32" s="186" t="s">
        <v>93</v>
      </c>
      <c r="C32" s="195">
        <v>0.1</v>
      </c>
    </row>
    <row r="33" spans="1:8" ht="15.6">
      <c r="A33" s="194" t="s">
        <v>94</v>
      </c>
      <c r="B33" s="186" t="s">
        <v>40</v>
      </c>
      <c r="C33" s="195">
        <v>0.1</v>
      </c>
    </row>
    <row r="34" spans="1:8" ht="15.6">
      <c r="A34" s="194" t="s">
        <v>95</v>
      </c>
      <c r="B34" s="186" t="s">
        <v>96</v>
      </c>
      <c r="C34" s="195">
        <v>0</v>
      </c>
    </row>
    <row r="35" spans="1:8" ht="15.6">
      <c r="A35" s="194" t="s">
        <v>97</v>
      </c>
      <c r="B35" s="186" t="s">
        <v>98</v>
      </c>
      <c r="C35" s="195">
        <v>0</v>
      </c>
    </row>
    <row r="36" spans="1:8" ht="15.6">
      <c r="A36" s="194" t="s">
        <v>99</v>
      </c>
      <c r="B36" s="186" t="s">
        <v>99</v>
      </c>
      <c r="C36" s="195">
        <v>0.1</v>
      </c>
    </row>
    <row r="37" spans="1:8" ht="15.6">
      <c r="A37" s="194" t="s">
        <v>100</v>
      </c>
      <c r="B37" s="186" t="s">
        <v>101</v>
      </c>
      <c r="C37" s="195">
        <v>0</v>
      </c>
    </row>
    <row r="38" spans="1:8" ht="15.6">
      <c r="A38" s="194" t="s">
        <v>102</v>
      </c>
      <c r="B38" s="186" t="s">
        <v>103</v>
      </c>
      <c r="C38" s="195">
        <v>0</v>
      </c>
    </row>
    <row r="39" spans="1:8" ht="15.6">
      <c r="A39" s="194" t="s">
        <v>104</v>
      </c>
      <c r="B39" s="186" t="s">
        <v>105</v>
      </c>
      <c r="C39" s="195">
        <v>0</v>
      </c>
    </row>
    <row r="40" spans="1:8" ht="15.6">
      <c r="A40" s="194" t="s">
        <v>95</v>
      </c>
      <c r="B40" s="186" t="s">
        <v>106</v>
      </c>
      <c r="C40" s="195">
        <v>0</v>
      </c>
    </row>
    <row r="41" spans="1:8" ht="15.6">
      <c r="A41" s="194" t="s">
        <v>107</v>
      </c>
      <c r="B41" s="186" t="s">
        <v>108</v>
      </c>
      <c r="C41" s="195">
        <v>0</v>
      </c>
    </row>
    <row r="42" spans="1:8" ht="15.6">
      <c r="A42" s="194" t="s">
        <v>109</v>
      </c>
      <c r="B42" s="186" t="s">
        <v>110</v>
      </c>
      <c r="C42" s="195">
        <v>0</v>
      </c>
    </row>
    <row r="43" spans="1:8" ht="15.6">
      <c r="A43" s="194" t="s">
        <v>111</v>
      </c>
      <c r="B43" s="186" t="s">
        <v>112</v>
      </c>
      <c r="C43" s="195">
        <v>0.1</v>
      </c>
    </row>
    <row r="44" spans="1:8" ht="16.2" thickBot="1">
      <c r="A44" s="196" t="s">
        <v>113</v>
      </c>
      <c r="B44" s="190" t="s">
        <v>113</v>
      </c>
      <c r="C44" s="197">
        <v>0</v>
      </c>
    </row>
    <row r="47" spans="1:8">
      <c r="A47" s="100" t="s">
        <v>125</v>
      </c>
      <c r="B47" s="101"/>
      <c r="C47" s="101"/>
      <c r="D47" s="101"/>
      <c r="E47" s="101"/>
      <c r="F47" s="101"/>
      <c r="G47" s="101"/>
      <c r="H47" s="101"/>
    </row>
    <row r="48" spans="1:8">
      <c r="A48" s="101"/>
      <c r="B48" s="101"/>
      <c r="C48" s="101"/>
      <c r="D48" s="101"/>
      <c r="E48" s="101"/>
      <c r="F48" s="101"/>
      <c r="G48" s="101"/>
      <c r="H48" s="101"/>
    </row>
    <row r="49" spans="1:8">
      <c r="A49" s="101" t="s">
        <v>126</v>
      </c>
      <c r="B49" s="101"/>
      <c r="C49" s="101"/>
      <c r="D49" s="101"/>
      <c r="E49" s="101"/>
      <c r="F49" s="101"/>
      <c r="G49" s="101"/>
      <c r="H49" s="101"/>
    </row>
    <row r="50" spans="1:8">
      <c r="A50" s="101" t="s">
        <v>127</v>
      </c>
      <c r="B50" s="101"/>
      <c r="C50" s="101"/>
      <c r="D50" s="101"/>
      <c r="E50" s="101"/>
      <c r="F50" s="101"/>
      <c r="G50" s="101"/>
      <c r="H50" s="101"/>
    </row>
  </sheetData>
  <mergeCells count="1">
    <mergeCell ref="B21:C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47021E2-8793-411E-B075-318530D4334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Takeoff Breakdown</vt:lpstr>
      <vt:lpstr>LABOR SHEET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RIZWAN</cp:lastModifiedBy>
  <cp:lastPrinted>2023-01-11T20:23:00Z</cp:lastPrinted>
  <dcterms:created xsi:type="dcterms:W3CDTF">2016-03-30T11:57:00Z</dcterms:created>
  <dcterms:modified xsi:type="dcterms:W3CDTF">2025-07-09T15:12:14Z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{F47021E2-8793-411E-B075-318530D4334E}</vt:lpwstr>
  </property>
  <property fmtid="{D5CDD505-2E9C-101B-9397-08002B2CF9AE}" pid="6" name="ICV">
    <vt:lpwstr>EC1FCEACD50048F7BE22E171269F4281_12</vt:lpwstr>
  </property>
  <property fmtid="{D5CDD505-2E9C-101B-9397-08002B2CF9AE}" pid="7" name="KSOProductBuildVer">
    <vt:lpwstr>1033-12.2.0.13431</vt:lpwstr>
  </property>
</Properties>
</file>