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CBDE134-5C61-4845-8B00-6B693C201B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keoff Breakdown" sheetId="1" r:id="rId1"/>
  </sheets>
  <definedNames>
    <definedName name="_xlnm._FilterDatabase" localSheetId="0" hidden="1">'Takeoff Breakdown'!$A$17:$AJ$48</definedName>
    <definedName name="_xlnm.Print_Area" localSheetId="0">'Takeoff Breakdown'!$A$9:$Q$48</definedName>
    <definedName name="_xlnm.Print_Titles" localSheetId="0">'Takeoff Breakdown'!$1:$8</definedName>
  </definedNames>
  <calcPr calcId="181029"/>
</workbook>
</file>

<file path=xl/calcChain.xml><?xml version="1.0" encoding="utf-8"?>
<calcChain xmlns="http://schemas.openxmlformats.org/spreadsheetml/2006/main">
  <c r="G26" i="1" l="1"/>
  <c r="J26" i="1" s="1"/>
  <c r="M26" i="1" s="1"/>
  <c r="L26" i="1"/>
  <c r="G37" i="1"/>
  <c r="J37" i="1" s="1"/>
  <c r="M37" i="1" s="1"/>
  <c r="G38" i="1"/>
  <c r="O38" i="1" s="1"/>
  <c r="P38" i="1" s="1"/>
  <c r="Q38" i="1" s="1"/>
  <c r="G29" i="1"/>
  <c r="J29" i="1" s="1"/>
  <c r="M29" i="1" s="1"/>
  <c r="G30" i="1"/>
  <c r="O30" i="1" s="1"/>
  <c r="P30" i="1" s="1"/>
  <c r="Q30" i="1" s="1"/>
  <c r="G31" i="1"/>
  <c r="O31" i="1" s="1"/>
  <c r="P31" i="1" s="1"/>
  <c r="Q31" i="1" s="1"/>
  <c r="G32" i="1"/>
  <c r="O32" i="1" s="1"/>
  <c r="P32" i="1" s="1"/>
  <c r="Q32" i="1" s="1"/>
  <c r="G33" i="1"/>
  <c r="O33" i="1" s="1"/>
  <c r="P33" i="1" s="1"/>
  <c r="Q33" i="1" s="1"/>
  <c r="G34" i="1"/>
  <c r="J34" i="1" s="1"/>
  <c r="M34" i="1" s="1"/>
  <c r="G35" i="1"/>
  <c r="O35" i="1" s="1"/>
  <c r="P35" i="1" s="1"/>
  <c r="Q35" i="1" s="1"/>
  <c r="G36" i="1"/>
  <c r="O36" i="1" s="1"/>
  <c r="P36" i="1" s="1"/>
  <c r="Q36" i="1" s="1"/>
  <c r="G22" i="1"/>
  <c r="J22" i="1" s="1"/>
  <c r="M22" i="1" s="1"/>
  <c r="G23" i="1"/>
  <c r="O23" i="1" s="1"/>
  <c r="P23" i="1" s="1"/>
  <c r="Q23" i="1" s="1"/>
  <c r="G24" i="1"/>
  <c r="J24" i="1" s="1"/>
  <c r="M24" i="1" s="1"/>
  <c r="G25" i="1"/>
  <c r="J25" i="1" s="1"/>
  <c r="M25" i="1" s="1"/>
  <c r="G27" i="1"/>
  <c r="G28" i="1"/>
  <c r="J28" i="1" s="1"/>
  <c r="M28" i="1" s="1"/>
  <c r="L21" i="1"/>
  <c r="L22" i="1"/>
  <c r="O22" i="1"/>
  <c r="P22" i="1" s="1"/>
  <c r="Q22" i="1" s="1"/>
  <c r="J23" i="1"/>
  <c r="M23" i="1" s="1"/>
  <c r="L23" i="1"/>
  <c r="L24" i="1"/>
  <c r="L25" i="1"/>
  <c r="J27" i="1"/>
  <c r="M27" i="1" s="1"/>
  <c r="L27" i="1"/>
  <c r="O27" i="1"/>
  <c r="P27" i="1" s="1"/>
  <c r="Q27" i="1" s="1"/>
  <c r="L28" i="1"/>
  <c r="L29" i="1"/>
  <c r="O29" i="1"/>
  <c r="P29" i="1" s="1"/>
  <c r="Q29" i="1" s="1"/>
  <c r="J30" i="1"/>
  <c r="M30" i="1" s="1"/>
  <c r="L30" i="1"/>
  <c r="L31" i="1"/>
  <c r="L32" i="1"/>
  <c r="J33" i="1"/>
  <c r="M33" i="1" s="1"/>
  <c r="L33" i="1"/>
  <c r="L34" i="1"/>
  <c r="O34" i="1"/>
  <c r="P34" i="1" s="1"/>
  <c r="Q34" i="1" s="1"/>
  <c r="L35" i="1"/>
  <c r="L36" i="1"/>
  <c r="L37" i="1"/>
  <c r="L38" i="1"/>
  <c r="G21" i="1"/>
  <c r="O21" i="1" s="1"/>
  <c r="P21" i="1" s="1"/>
  <c r="Q21" i="1" s="1"/>
  <c r="A41" i="1"/>
  <c r="A40" i="1"/>
  <c r="A39" i="1"/>
  <c r="A20" i="1"/>
  <c r="A19" i="1"/>
  <c r="A18" i="1"/>
  <c r="A17" i="1"/>
  <c r="A16" i="1"/>
  <c r="L15" i="1"/>
  <c r="G15" i="1"/>
  <c r="J15" i="1" s="1"/>
  <c r="M15" i="1" s="1"/>
  <c r="L14" i="1"/>
  <c r="G14" i="1"/>
  <c r="J14" i="1" s="1"/>
  <c r="M14" i="1" s="1"/>
  <c r="L13" i="1"/>
  <c r="G13" i="1"/>
  <c r="J13" i="1" s="1"/>
  <c r="M13" i="1" s="1"/>
  <c r="L12" i="1"/>
  <c r="G12" i="1"/>
  <c r="J12" i="1" s="1"/>
  <c r="M12" i="1" s="1"/>
  <c r="L11" i="1"/>
  <c r="G11" i="1"/>
  <c r="J11" i="1" s="1"/>
  <c r="M11" i="1" s="1"/>
  <c r="L10" i="1"/>
  <c r="G10" i="1"/>
  <c r="J10" i="1" s="1"/>
  <c r="M10" i="1" s="1"/>
  <c r="L9" i="1"/>
  <c r="G9" i="1"/>
  <c r="J9" i="1" s="1"/>
  <c r="M9" i="1" s="1"/>
  <c r="J21" i="1" l="1"/>
  <c r="M21" i="1" s="1"/>
  <c r="J38" i="1"/>
  <c r="M38" i="1" s="1"/>
  <c r="O26" i="1"/>
  <c r="P26" i="1" s="1"/>
  <c r="Q26" i="1" s="1"/>
  <c r="O37" i="1"/>
  <c r="P37" i="1" s="1"/>
  <c r="Q37" i="1" s="1"/>
  <c r="J31" i="1"/>
  <c r="M31" i="1" s="1"/>
  <c r="O24" i="1"/>
  <c r="P24" i="1" s="1"/>
  <c r="Q24" i="1" s="1"/>
  <c r="J35" i="1"/>
  <c r="M35" i="1" s="1"/>
  <c r="J36" i="1"/>
  <c r="M36" i="1" s="1"/>
  <c r="J32" i="1"/>
  <c r="M32" i="1" s="1"/>
  <c r="O28" i="1"/>
  <c r="P28" i="1" s="1"/>
  <c r="Q28" i="1" s="1"/>
  <c r="O25" i="1"/>
  <c r="P25" i="1" s="1"/>
  <c r="Q25" i="1" s="1"/>
  <c r="A10" i="1"/>
  <c r="O15" i="1"/>
  <c r="P15" i="1" s="1"/>
  <c r="Q15" i="1" s="1"/>
  <c r="O9" i="1"/>
  <c r="P9" i="1" s="1"/>
  <c r="Q9" i="1" s="1"/>
  <c r="O12" i="1"/>
  <c r="P12" i="1" s="1"/>
  <c r="Q12" i="1" s="1"/>
  <c r="O13" i="1"/>
  <c r="P13" i="1" s="1"/>
  <c r="Q13" i="1" s="1"/>
  <c r="O14" i="1"/>
  <c r="P14" i="1" s="1"/>
  <c r="Q14" i="1" s="1"/>
  <c r="O10" i="1"/>
  <c r="P10" i="1" s="1"/>
  <c r="Q10" i="1" s="1"/>
  <c r="O11" i="1"/>
  <c r="P11" i="1" s="1"/>
  <c r="Q11" i="1" s="1"/>
  <c r="A11" i="1" l="1"/>
  <c r="Q40" i="1"/>
  <c r="Q16" i="1"/>
  <c r="A12" i="1" l="1"/>
  <c r="A13" i="1" s="1"/>
  <c r="Q43" i="1"/>
  <c r="A14" i="1" l="1"/>
  <c r="M42" i="1"/>
  <c r="O42" i="1"/>
  <c r="A15" i="1" l="1"/>
  <c r="A21" i="1" l="1"/>
  <c r="Q45" i="1"/>
  <c r="Q44" i="1"/>
  <c r="Q46" i="1"/>
  <c r="Q47" i="1"/>
  <c r="A22" i="1" l="1"/>
  <c r="Q48" i="1"/>
  <c r="A23" i="1" l="1"/>
  <c r="A24" i="1" l="1"/>
  <c r="A25" i="1" s="1"/>
  <c r="A26" i="1" l="1"/>
  <c r="A27" i="1" s="1"/>
  <c r="A28" i="1" s="1"/>
  <c r="A29" i="1" l="1"/>
  <c r="A30" i="1" s="1"/>
  <c r="A31" i="1" s="1"/>
  <c r="A32" i="1" s="1"/>
  <c r="A33" i="1" s="1"/>
  <c r="A34" i="1" s="1"/>
  <c r="A35" i="1" s="1"/>
  <c r="A36" i="1" s="1"/>
  <c r="A37" i="1" s="1"/>
  <c r="A38" i="1" l="1"/>
</calcChain>
</file>

<file path=xl/sharedStrings.xml><?xml version="1.0" encoding="utf-8"?>
<sst xmlns="http://schemas.openxmlformats.org/spreadsheetml/2006/main" count="88" uniqueCount="63">
  <si>
    <t>DESCRIPTION</t>
  </si>
  <si>
    <t>TAX (8.5%)</t>
  </si>
  <si>
    <t>PERFORMANCE AND PAYMENT BONDS</t>
  </si>
  <si>
    <t>TOTAL BASEBID</t>
  </si>
  <si>
    <t>DETAILED BREAKDOWN OF ITEMS</t>
  </si>
  <si>
    <t>Project Name</t>
  </si>
  <si>
    <t>Project Address</t>
  </si>
  <si>
    <t>Scope:</t>
  </si>
  <si>
    <t>S#</t>
  </si>
  <si>
    <t>Dwg.</t>
  </si>
  <si>
    <t>CSI NO</t>
  </si>
  <si>
    <t>QTY.</t>
  </si>
  <si>
    <t>Wastage</t>
  </si>
  <si>
    <t>Qty w/ Waste</t>
  </si>
  <si>
    <t>UNIT</t>
  </si>
  <si>
    <t>UNIT LABOR HOUR</t>
  </si>
  <si>
    <t>TOTAL LABOR HOUR</t>
  </si>
  <si>
    <t>LABOR WAGE/ HOUR</t>
  </si>
  <si>
    <t>UNIT LABOR COST</t>
  </si>
  <si>
    <t>TOTAL LABOR COST</t>
  </si>
  <si>
    <t>UNIT MATERIAL  COST</t>
  </si>
  <si>
    <t>TOTAL MATERIAL COST</t>
  </si>
  <si>
    <t>UNIT PRICE (Labor &amp; Material)</t>
  </si>
  <si>
    <t>TRADE TOTAL</t>
  </si>
  <si>
    <t>DIVISION 01-GENERAL REQUIREMENTS</t>
  </si>
  <si>
    <t>Permits</t>
  </si>
  <si>
    <t>LS</t>
  </si>
  <si>
    <t>Supervision and Coordination</t>
  </si>
  <si>
    <t>Submittals and Shop drawings</t>
  </si>
  <si>
    <t>Final Cleaning</t>
  </si>
  <si>
    <t>Mobilization Costs</t>
  </si>
  <si>
    <t>Temporary Control &amp; Facilities</t>
  </si>
  <si>
    <t>Scaffolding</t>
  </si>
  <si>
    <t>SUBTOTAL</t>
  </si>
  <si>
    <t>EA</t>
  </si>
  <si>
    <t>DIVISION 07-THERMAL &amp; MOISTURE PROTECTION</t>
  </si>
  <si>
    <t>INSULATION</t>
  </si>
  <si>
    <t>SF</t>
  </si>
  <si>
    <t>LF</t>
  </si>
  <si>
    <t>TOTAL AMOUNT</t>
  </si>
  <si>
    <t>CONTIGENCIES (5%)</t>
  </si>
  <si>
    <t>SEMINOLE CANYON STATE PARK &amp; HISTORIC SITE</t>
  </si>
  <si>
    <t>ROOFING</t>
  </si>
  <si>
    <t>A103
A104</t>
  </si>
  <si>
    <t>80 mil F.R Single Ply Roofing System (Class-A)</t>
  </si>
  <si>
    <t>Roof Underkayment</t>
  </si>
  <si>
    <t>3" th. Polyisocyanurate Insulation</t>
  </si>
  <si>
    <t>1/2" th. Coverboard</t>
  </si>
  <si>
    <t>Tampered Insulation</t>
  </si>
  <si>
    <t>3/8" Exterior Plywood Soffit</t>
  </si>
  <si>
    <t>Copper Flashing</t>
  </si>
  <si>
    <t>Painted Metal Flashing</t>
  </si>
  <si>
    <t>Continous Cleat</t>
  </si>
  <si>
    <t>Sealant</t>
  </si>
  <si>
    <t>Prefinished Metal Coping</t>
  </si>
  <si>
    <t>Drip Edge Metal Flashing</t>
  </si>
  <si>
    <t>Termination Bar</t>
  </si>
  <si>
    <t>Downspout</t>
  </si>
  <si>
    <t>3'x3' Roof Walking Pad</t>
  </si>
  <si>
    <t>3.84'x3' Roof Walking Pad</t>
  </si>
  <si>
    <t>Scupper</t>
  </si>
  <si>
    <t>3x12 P.T Roof Trellis @ 16" O.C.</t>
  </si>
  <si>
    <t>OVERHEAD AND PROFIT (20%)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</si>
</sst>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&quot;$&quot;* #,##0.00_);_(&quot;$&quot;* \(#,##0.00\);_(&quot;$&quot;* &quot;-&quot;??_);_(@_)"/>
    <numFmt numFmtId="165" formatCode="_(&quot;$&quot;* #,##0.0_);_(&quot;$&quot;* \(#,##0.0\);_(&quot;$&quot;* &quot;-&quot;??_);_(@_)"/>
    <numFmt numFmtId="166" formatCode="_(&quot;$&quot;* #,##0_);_(&quot;$&quot;* \(#,##0\);_(&quot;$&quot;* &quot;-&quot;??_);_(@_)"/>
    <numFmt numFmtId="167" formatCode="000000"/>
    <numFmt numFmtId="168" formatCode="0.000"/>
    <numFmt numFmtId="169" formatCode="0.0"/>
    <numFmt numFmtId="171" formatCode="0.0%"/>
    <numFmt numFmtId="173" formatCode="[$-409]d\-mmm\-yy;@"/>
  </numFmts>
  <fonts count="33">
    <font>
      <sz val="11"/>
      <color theme="1"/>
      <name val="Tw Cen MT"/>
      <charset val="134"/>
      <scheme val="minor"/>
    </font>
    <font>
      <sz val="11"/>
      <color theme="1"/>
      <name val="Tw Cen MT"/>
      <family val="2"/>
      <scheme val="minor"/>
    </font>
    <font>
      <sz val="12"/>
      <color theme="1"/>
      <name val="Calibri"/>
      <charset val="134"/>
    </font>
    <font>
      <sz val="12"/>
      <color indexed="8"/>
      <name val="Calibri"/>
      <charset val="134"/>
    </font>
    <font>
      <sz val="12"/>
      <color rgb="FF000000"/>
      <name val="Calibri"/>
      <charset val="134"/>
    </font>
    <font>
      <sz val="12"/>
      <name val="Calibri"/>
      <charset val="134"/>
    </font>
    <font>
      <b/>
      <sz val="12"/>
      <color theme="1"/>
      <name val="Calibri"/>
      <charset val="134"/>
    </font>
    <font>
      <b/>
      <sz val="12"/>
      <name val="Calibri"/>
      <charset val="134"/>
    </font>
    <font>
      <b/>
      <sz val="12"/>
      <color rgb="FF000000"/>
      <name val="Calibri"/>
      <charset val="134"/>
    </font>
    <font>
      <b/>
      <sz val="12"/>
      <color indexed="8"/>
      <name val="Calibri"/>
      <charset val="134"/>
    </font>
    <font>
      <b/>
      <sz val="12"/>
      <color rgb="FF0000CC"/>
      <name val="Calibri"/>
      <charset val="134"/>
    </font>
    <font>
      <sz val="12"/>
      <color rgb="FF0C0C0C"/>
      <name val="Calibri"/>
      <charset val="134"/>
    </font>
    <font>
      <b/>
      <sz val="12"/>
      <color rgb="FF0C0C0C"/>
      <name val="Calibri"/>
      <charset val="134"/>
    </font>
    <font>
      <b/>
      <sz val="11"/>
      <color rgb="FF000000"/>
      <name val="Calibri"/>
      <charset val="134"/>
    </font>
    <font>
      <sz val="12"/>
      <name val="Arial"/>
      <charset val="134"/>
    </font>
    <font>
      <sz val="11"/>
      <color rgb="FF000000"/>
      <name val="Calibri"/>
      <charset val="134"/>
    </font>
    <font>
      <b/>
      <sz val="12"/>
      <color theme="1"/>
      <name val="Tw Cen MT"/>
      <charset val="134"/>
      <scheme val="minor"/>
    </font>
    <font>
      <sz val="11"/>
      <color theme="1"/>
      <name val="Tw Cen MT"/>
      <charset val="134"/>
      <scheme val="minor"/>
    </font>
    <font>
      <sz val="12"/>
      <color theme="1"/>
      <name val="Calibri"/>
      <family val="2"/>
    </font>
    <font>
      <b/>
      <sz val="12"/>
      <color theme="1"/>
      <name val="Tw Cen MT"/>
      <family val="2"/>
      <scheme val="minor"/>
    </font>
    <font>
      <sz val="12"/>
      <color theme="1"/>
      <name val="Tw Cen MT"/>
      <family val="2"/>
      <scheme val="minor"/>
    </font>
    <font>
      <b/>
      <sz val="14"/>
      <color theme="0"/>
      <name val="Calibri"/>
      <family val="2"/>
    </font>
    <font>
      <b/>
      <sz val="14"/>
      <color theme="1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</font>
    <font>
      <b/>
      <sz val="12"/>
      <color theme="6"/>
      <name val="Calibri"/>
      <family val="2"/>
    </font>
    <font>
      <b/>
      <sz val="14"/>
      <name val="Calibri"/>
      <family val="2"/>
    </font>
    <font>
      <b/>
      <sz val="12"/>
      <color rgb="FF009A88"/>
      <name val="Calibri"/>
      <family val="2"/>
    </font>
    <font>
      <b/>
      <sz val="12"/>
      <name val="Calibri"/>
      <family val="2"/>
    </font>
    <font>
      <sz val="12"/>
      <color rgb="FFFFFFFF"/>
      <name val="Calibri"/>
      <family val="2"/>
    </font>
    <font>
      <b/>
      <sz val="12"/>
      <color rgb="FFFFFFFF"/>
      <name val="Calibri"/>
      <family val="2"/>
    </font>
    <font>
      <sz val="12"/>
      <color indexed="9"/>
      <name val="Calibri"/>
      <family val="2"/>
    </font>
    <font>
      <b/>
      <sz val="12"/>
      <color theme="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14548173467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DC3E5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1521"/>
        <bgColor indexed="64"/>
      </patternFill>
    </fill>
    <fill>
      <patternFill patternType="solid">
        <fgColor rgb="FF001521"/>
        <bgColor rgb="FF366092"/>
      </patternFill>
    </fill>
    <fill>
      <patternFill patternType="solid">
        <fgColor theme="0" tint="-0.249977111117893"/>
        <bgColor rgb="FFDAEEF3"/>
      </patternFill>
    </fill>
    <fill>
      <patternFill patternType="solid">
        <fgColor theme="0" tint="-0.249977111117893"/>
        <bgColor rgb="FFB6DDE8"/>
      </patternFill>
    </fill>
    <fill>
      <patternFill patternType="solid">
        <fgColor theme="0" tint="-0.249977111117893"/>
        <bgColor rgb="FF92CDDC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3">
    <xf numFmtId="0" fontId="0" fillId="0" borderId="0"/>
    <xf numFmtId="164" fontId="17" fillId="0" borderId="0" applyFont="0" applyFill="0" applyBorder="0" applyAlignment="0" applyProtection="0"/>
    <xf numFmtId="0" fontId="17" fillId="8" borderId="30" applyNumberFormat="0" applyFont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7" fillId="0" borderId="0"/>
    <xf numFmtId="0" fontId="14" fillId="0" borderId="0"/>
    <xf numFmtId="0" fontId="15" fillId="0" borderId="0">
      <protection locked="0"/>
    </xf>
    <xf numFmtId="9" fontId="14" fillId="0" borderId="0" applyFont="0" applyFill="0" applyBorder="0" applyAlignment="0" applyProtection="0"/>
    <xf numFmtId="9" fontId="17" fillId="0" borderId="0" applyFont="0" applyFill="0" applyBorder="0" applyAlignment="0" applyProtection="0"/>
    <xf numFmtId="1" fontId="16" fillId="2" borderId="11">
      <alignment horizontal="center" vertical="center"/>
    </xf>
    <xf numFmtId="0" fontId="1" fillId="0" borderId="0"/>
  </cellStyleXfs>
  <cellXfs count="14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2" borderId="0" xfId="0" applyFont="1" applyFill="1" applyAlignment="1">
      <alignment vertical="center" wrapText="1"/>
    </xf>
    <xf numFmtId="0" fontId="4" fillId="0" borderId="0" xfId="0" applyFont="1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1" fontId="5" fillId="2" borderId="8" xfId="2" applyNumberFormat="1" applyFont="1" applyFill="1" applyBorder="1" applyAlignment="1">
      <alignment horizontal="center" vertical="center"/>
    </xf>
    <xf numFmtId="1" fontId="5" fillId="2" borderId="12" xfId="2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9" fontId="2" fillId="0" borderId="9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" fontId="5" fillId="2" borderId="10" xfId="2" applyNumberFormat="1" applyFont="1" applyFill="1" applyBorder="1" applyAlignment="1">
      <alignment horizontal="center" vertical="center"/>
    </xf>
    <xf numFmtId="1" fontId="5" fillId="2" borderId="13" xfId="2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9" fontId="2" fillId="0" borderId="11" xfId="0" applyNumberFormat="1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9" fillId="0" borderId="11" xfId="0" applyFont="1" applyBorder="1" applyAlignment="1">
      <alignment horizontal="right" vertical="center" wrapText="1"/>
    </xf>
    <xf numFmtId="0" fontId="6" fillId="0" borderId="10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8" fillId="6" borderId="11" xfId="8" applyFont="1" applyFill="1" applyBorder="1" applyAlignment="1" applyProtection="1">
      <alignment horizontal="center"/>
    </xf>
    <xf numFmtId="1" fontId="10" fillId="0" borderId="13" xfId="0" applyNumberFormat="1" applyFont="1" applyBorder="1" applyAlignment="1">
      <alignment horizontal="center" vertical="center"/>
    </xf>
    <xf numFmtId="1" fontId="5" fillId="2" borderId="14" xfId="2" applyNumberFormat="1" applyFont="1" applyFill="1" applyBorder="1" applyAlignment="1">
      <alignment horizontal="center" vertical="center"/>
    </xf>
    <xf numFmtId="1" fontId="5" fillId="2" borderId="11" xfId="2" applyNumberFormat="1" applyFont="1" applyFill="1" applyBorder="1" applyAlignment="1">
      <alignment vertical="center"/>
    </xf>
    <xf numFmtId="9" fontId="11" fillId="0" borderId="11" xfId="0" applyNumberFormat="1" applyFont="1" applyBorder="1" applyAlignment="1">
      <alignment horizontal="center" vertical="center"/>
    </xf>
    <xf numFmtId="1" fontId="11" fillId="0" borderId="1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9" fillId="0" borderId="17" xfId="0" applyFont="1" applyBorder="1" applyAlignment="1">
      <alignment horizontal="right" vertical="center" wrapText="1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168" fontId="4" fillId="0" borderId="11" xfId="0" applyNumberFormat="1" applyFont="1" applyBorder="1" applyAlignment="1">
      <alignment horizontal="center" vertical="center"/>
    </xf>
    <xf numFmtId="169" fontId="4" fillId="0" borderId="11" xfId="0" applyNumberFormat="1" applyFont="1" applyBorder="1" applyAlignment="1">
      <alignment horizontal="center" vertical="center"/>
    </xf>
    <xf numFmtId="164" fontId="2" fillId="0" borderId="11" xfId="1" applyFont="1" applyBorder="1" applyAlignment="1" applyProtection="1">
      <alignment horizontal="center" vertical="center"/>
    </xf>
    <xf numFmtId="165" fontId="2" fillId="0" borderId="11" xfId="0" applyNumberFormat="1" applyFont="1" applyBorder="1" applyAlignment="1">
      <alignment horizontal="left" vertical="center"/>
    </xf>
    <xf numFmtId="164" fontId="6" fillId="0" borderId="11" xfId="1" applyFont="1" applyFill="1" applyBorder="1" applyAlignment="1">
      <alignment horizontal="right" vertical="center"/>
    </xf>
    <xf numFmtId="0" fontId="9" fillId="0" borderId="18" xfId="0" applyFont="1" applyBorder="1" applyAlignment="1">
      <alignment vertical="center"/>
    </xf>
    <xf numFmtId="166" fontId="9" fillId="0" borderId="18" xfId="0" applyNumberFormat="1" applyFont="1" applyBorder="1" applyAlignment="1">
      <alignment horizontal="center" vertical="center"/>
    </xf>
    <xf numFmtId="165" fontId="9" fillId="0" borderId="18" xfId="0" applyNumberFormat="1" applyFont="1" applyBorder="1" applyAlignment="1">
      <alignment vertical="center"/>
    </xf>
    <xf numFmtId="164" fontId="6" fillId="0" borderId="18" xfId="1" applyFont="1" applyFill="1" applyBorder="1" applyAlignment="1">
      <alignment horizontal="right" vertical="center"/>
    </xf>
    <xf numFmtId="164" fontId="2" fillId="0" borderId="21" xfId="0" applyNumberFormat="1" applyFont="1" applyBorder="1" applyAlignment="1">
      <alignment horizontal="center" vertical="center" wrapText="1"/>
    </xf>
    <xf numFmtId="164" fontId="2" fillId="2" borderId="0" xfId="0" applyNumberFormat="1" applyFont="1" applyFill="1" applyAlignment="1">
      <alignment vertical="center"/>
    </xf>
    <xf numFmtId="164" fontId="2" fillId="0" borderId="22" xfId="0" applyNumberFormat="1" applyFont="1" applyBorder="1" applyAlignment="1">
      <alignment horizontal="center" vertical="center" wrapText="1"/>
    </xf>
    <xf numFmtId="166" fontId="9" fillId="7" borderId="22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/>
    </xf>
    <xf numFmtId="166" fontId="9" fillId="7" borderId="23" xfId="0" applyNumberFormat="1" applyFont="1" applyFill="1" applyBorder="1" applyAlignment="1">
      <alignment horizontal="center" vertical="center"/>
    </xf>
    <xf numFmtId="0" fontId="6" fillId="0" borderId="24" xfId="0" applyFont="1" applyBorder="1" applyAlignment="1">
      <alignment vertical="center"/>
    </xf>
    <xf numFmtId="0" fontId="4" fillId="0" borderId="0" xfId="0" applyFont="1" applyAlignment="1">
      <alignment horizontal="left"/>
    </xf>
    <xf numFmtId="165" fontId="2" fillId="0" borderId="22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165" fontId="7" fillId="3" borderId="11" xfId="0" applyNumberFormat="1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 wrapText="1"/>
    </xf>
    <xf numFmtId="165" fontId="7" fillId="4" borderId="11" xfId="0" applyNumberFormat="1" applyFont="1" applyFill="1" applyBorder="1" applyAlignment="1">
      <alignment horizontal="center" vertical="center"/>
    </xf>
    <xf numFmtId="0" fontId="8" fillId="0" borderId="0" xfId="0" applyFont="1"/>
    <xf numFmtId="0" fontId="20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0" borderId="11" xfId="0" applyFont="1" applyBorder="1" applyAlignment="1">
      <alignment horizontal="left" vertical="center" wrapText="1"/>
    </xf>
    <xf numFmtId="0" fontId="20" fillId="0" borderId="11" xfId="0" applyFont="1" applyBorder="1" applyAlignment="1">
      <alignment horizontal="left" vertical="center"/>
    </xf>
    <xf numFmtId="0" fontId="18" fillId="2" borderId="0" xfId="0" applyFont="1" applyFill="1" applyAlignment="1">
      <alignment vertical="center"/>
    </xf>
    <xf numFmtId="0" fontId="19" fillId="0" borderId="25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21" fillId="9" borderId="4" xfId="0" applyFont="1" applyFill="1" applyBorder="1" applyAlignment="1">
      <alignment horizontal="center" vertical="center"/>
    </xf>
    <xf numFmtId="0" fontId="21" fillId="9" borderId="7" xfId="0" applyFont="1" applyFill="1" applyBorder="1" applyAlignment="1">
      <alignment horizontal="center" vertical="center"/>
    </xf>
    <xf numFmtId="0" fontId="21" fillId="9" borderId="5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2" borderId="2" xfId="0" applyFont="1" applyFill="1" applyBorder="1" applyAlignment="1">
      <alignment vertical="center"/>
    </xf>
    <xf numFmtId="0" fontId="22" fillId="0" borderId="6" xfId="0" applyFont="1" applyBorder="1" applyAlignment="1">
      <alignment horizontal="left" wrapText="1"/>
    </xf>
    <xf numFmtId="0" fontId="23" fillId="2" borderId="0" xfId="0" applyFont="1" applyFill="1" applyAlignment="1">
      <alignment horizontal="center"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173" fontId="26" fillId="2" borderId="3" xfId="0" applyNumberFormat="1" applyFont="1" applyFill="1" applyBorder="1" applyAlignment="1">
      <alignment horizontal="center" vertical="center" wrapText="1"/>
    </xf>
    <xf numFmtId="3" fontId="22" fillId="2" borderId="0" xfId="0" applyNumberFormat="1" applyFont="1" applyFill="1" applyAlignment="1">
      <alignment horizontal="left"/>
    </xf>
    <xf numFmtId="0" fontId="18" fillId="0" borderId="0" xfId="0" applyFont="1" applyAlignment="1">
      <alignment horizontal="center" vertical="center"/>
    </xf>
    <xf numFmtId="0" fontId="23" fillId="2" borderId="0" xfId="0" applyFont="1" applyFill="1" applyAlignment="1">
      <alignment horizontal="left" vertical="center" wrapText="1"/>
    </xf>
    <xf numFmtId="0" fontId="26" fillId="2" borderId="0" xfId="0" applyFont="1" applyFill="1" applyAlignment="1">
      <alignment horizontal="left" vertical="center"/>
    </xf>
    <xf numFmtId="3" fontId="27" fillId="2" borderId="0" xfId="0" applyNumberFormat="1" applyFont="1" applyFill="1" applyAlignment="1">
      <alignment horizontal="left" vertical="center" wrapText="1"/>
    </xf>
    <xf numFmtId="0" fontId="28" fillId="2" borderId="0" xfId="0" applyFont="1" applyFill="1" applyAlignment="1">
      <alignment horizontal="right" vertical="center"/>
    </xf>
    <xf numFmtId="0" fontId="25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horizontal="left" vertical="center"/>
    </xf>
    <xf numFmtId="0" fontId="26" fillId="2" borderId="2" xfId="0" applyFont="1" applyFill="1" applyBorder="1" applyAlignment="1">
      <alignment vertical="center"/>
    </xf>
    <xf numFmtId="0" fontId="26" fillId="2" borderId="0" xfId="0" applyFont="1" applyFill="1" applyAlignment="1">
      <alignment vertical="center"/>
    </xf>
    <xf numFmtId="0" fontId="28" fillId="2" borderId="0" xfId="0" applyFont="1" applyFill="1" applyAlignment="1">
      <alignment vertical="center"/>
    </xf>
    <xf numFmtId="167" fontId="29" fillId="10" borderId="8" xfId="0" applyNumberFormat="1" applyFont="1" applyFill="1" applyBorder="1" applyAlignment="1">
      <alignment horizontal="center" vertical="center" wrapText="1"/>
    </xf>
    <xf numFmtId="167" fontId="29" fillId="10" borderId="9" xfId="0" applyNumberFormat="1" applyFont="1" applyFill="1" applyBorder="1" applyAlignment="1">
      <alignment horizontal="center" vertical="center" wrapText="1"/>
    </xf>
    <xf numFmtId="0" fontId="30" fillId="10" borderId="9" xfId="0" applyFont="1" applyFill="1" applyBorder="1" applyAlignment="1">
      <alignment horizontal="left" vertical="center" wrapText="1"/>
    </xf>
    <xf numFmtId="167" fontId="29" fillId="10" borderId="21" xfId="0" applyNumberFormat="1" applyFont="1" applyFill="1" applyBorder="1" applyAlignment="1">
      <alignment horizontal="center" vertical="center" wrapText="1"/>
    </xf>
    <xf numFmtId="167" fontId="31" fillId="9" borderId="10" xfId="0" applyNumberFormat="1" applyFont="1" applyFill="1" applyBorder="1" applyAlignment="1">
      <alignment horizontal="center" vertical="center" wrapText="1"/>
    </xf>
    <xf numFmtId="167" fontId="31" fillId="9" borderId="11" xfId="0" applyNumberFormat="1" applyFont="1" applyFill="1" applyBorder="1" applyAlignment="1">
      <alignment horizontal="center" vertical="center" wrapText="1"/>
    </xf>
    <xf numFmtId="167" fontId="29" fillId="10" borderId="11" xfId="0" applyNumberFormat="1" applyFont="1" applyFill="1" applyBorder="1" applyAlignment="1">
      <alignment horizontal="center" vertical="center" wrapText="1"/>
    </xf>
    <xf numFmtId="0" fontId="32" fillId="9" borderId="11" xfId="8" applyFont="1" applyFill="1" applyBorder="1" applyProtection="1"/>
    <xf numFmtId="167" fontId="31" fillId="9" borderId="22" xfId="0" applyNumberFormat="1" applyFont="1" applyFill="1" applyBorder="1" applyAlignment="1">
      <alignment horizontal="center" vertical="center" wrapText="1"/>
    </xf>
    <xf numFmtId="0" fontId="18" fillId="0" borderId="0" xfId="0" applyFont="1"/>
    <xf numFmtId="0" fontId="5" fillId="0" borderId="0" xfId="0" applyFont="1" applyBorder="1" applyAlignment="1">
      <alignment vertical="center"/>
    </xf>
    <xf numFmtId="0" fontId="7" fillId="3" borderId="11" xfId="0" applyFont="1" applyFill="1" applyBorder="1" applyAlignment="1">
      <alignment horizontal="center" vertical="center" wrapText="1"/>
    </xf>
    <xf numFmtId="0" fontId="8" fillId="11" borderId="10" xfId="0" applyFont="1" applyFill="1" applyBorder="1" applyAlignment="1">
      <alignment horizontal="left" vertical="center"/>
    </xf>
    <xf numFmtId="0" fontId="4" fillId="11" borderId="11" xfId="0" applyFont="1" applyFill="1" applyBorder="1" applyAlignment="1">
      <alignment horizontal="center" vertical="center"/>
    </xf>
    <xf numFmtId="0" fontId="8" fillId="11" borderId="11" xfId="0" applyFont="1" applyFill="1" applyBorder="1" applyAlignment="1">
      <alignment horizontal="center" vertical="center"/>
    </xf>
    <xf numFmtId="0" fontId="8" fillId="11" borderId="11" xfId="0" applyFont="1" applyFill="1" applyBorder="1" applyAlignment="1">
      <alignment horizontal="left" vertical="center" wrapText="1"/>
    </xf>
    <xf numFmtId="0" fontId="12" fillId="11" borderId="11" xfId="0" applyFont="1" applyFill="1" applyBorder="1" applyAlignment="1">
      <alignment horizontal="center" vertical="center"/>
    </xf>
    <xf numFmtId="1" fontId="12" fillId="11" borderId="11" xfId="0" applyNumberFormat="1" applyFont="1" applyFill="1" applyBorder="1" applyAlignment="1">
      <alignment horizontal="center" vertical="center"/>
    </xf>
    <xf numFmtId="164" fontId="12" fillId="11" borderId="11" xfId="0" applyNumberFormat="1" applyFont="1" applyFill="1" applyBorder="1" applyAlignment="1">
      <alignment horizontal="left" vertical="center"/>
    </xf>
    <xf numFmtId="166" fontId="13" fillId="11" borderId="22" xfId="0" applyNumberFormat="1" applyFont="1" applyFill="1" applyBorder="1" applyAlignment="1">
      <alignment horizontal="left" vertical="center"/>
    </xf>
    <xf numFmtId="0" fontId="8" fillId="11" borderId="11" xfId="0" applyFont="1" applyFill="1" applyBorder="1" applyAlignment="1">
      <alignment horizontal="center"/>
    </xf>
    <xf numFmtId="0" fontId="8" fillId="11" borderId="11" xfId="0" applyFont="1" applyFill="1" applyBorder="1" applyAlignment="1">
      <alignment horizontal="left"/>
    </xf>
    <xf numFmtId="1" fontId="8" fillId="11" borderId="11" xfId="0" applyNumberFormat="1" applyFont="1" applyFill="1" applyBorder="1" applyAlignment="1">
      <alignment horizontal="center" vertical="center"/>
    </xf>
    <xf numFmtId="9" fontId="8" fillId="11" borderId="11" xfId="0" applyNumberFormat="1" applyFont="1" applyFill="1" applyBorder="1" applyAlignment="1">
      <alignment horizontal="left" vertical="center"/>
    </xf>
    <xf numFmtId="0" fontId="8" fillId="12" borderId="10" xfId="0" applyFont="1" applyFill="1" applyBorder="1" applyAlignment="1">
      <alignment horizontal="left" vertical="center"/>
    </xf>
    <xf numFmtId="0" fontId="4" fillId="12" borderId="11" xfId="0" applyFont="1" applyFill="1" applyBorder="1" applyAlignment="1">
      <alignment horizontal="center" vertical="center"/>
    </xf>
    <xf numFmtId="0" fontId="8" fillId="12" borderId="11" xfId="0" applyFont="1" applyFill="1" applyBorder="1" applyAlignment="1">
      <alignment horizontal="center"/>
    </xf>
    <xf numFmtId="0" fontId="8" fillId="12" borderId="11" xfId="0" applyFont="1" applyFill="1" applyBorder="1" applyAlignment="1">
      <alignment horizontal="left"/>
    </xf>
    <xf numFmtId="1" fontId="8" fillId="12" borderId="11" xfId="0" applyNumberFormat="1" applyFont="1" applyFill="1" applyBorder="1" applyAlignment="1">
      <alignment horizontal="center" vertical="center"/>
    </xf>
    <xf numFmtId="0" fontId="8" fillId="12" borderId="11" xfId="0" applyFont="1" applyFill="1" applyBorder="1" applyAlignment="1">
      <alignment horizontal="center" vertical="center"/>
    </xf>
    <xf numFmtId="9" fontId="8" fillId="12" borderId="11" xfId="0" applyNumberFormat="1" applyFont="1" applyFill="1" applyBorder="1" applyAlignment="1">
      <alignment horizontal="left" vertical="center"/>
    </xf>
    <xf numFmtId="166" fontId="13" fillId="12" borderId="22" xfId="0" applyNumberFormat="1" applyFont="1" applyFill="1" applyBorder="1" applyAlignment="1">
      <alignment horizontal="left" vertical="center"/>
    </xf>
    <xf numFmtId="0" fontId="8" fillId="13" borderId="10" xfId="0" applyFont="1" applyFill="1" applyBorder="1" applyAlignment="1">
      <alignment horizontal="left" vertical="center"/>
    </xf>
    <xf numFmtId="0" fontId="4" fillId="13" borderId="11" xfId="0" applyFont="1" applyFill="1" applyBorder="1" applyAlignment="1">
      <alignment horizontal="center" vertical="center"/>
    </xf>
    <xf numFmtId="0" fontId="8" fillId="13" borderId="11" xfId="0" applyFont="1" applyFill="1" applyBorder="1" applyAlignment="1">
      <alignment horizontal="center"/>
    </xf>
    <xf numFmtId="0" fontId="8" fillId="13" borderId="11" xfId="0" applyFont="1" applyFill="1" applyBorder="1" applyAlignment="1">
      <alignment horizontal="left"/>
    </xf>
    <xf numFmtId="1" fontId="8" fillId="13" borderId="11" xfId="0" applyNumberFormat="1" applyFont="1" applyFill="1" applyBorder="1" applyAlignment="1">
      <alignment horizontal="center" vertical="center"/>
    </xf>
    <xf numFmtId="0" fontId="8" fillId="13" borderId="11" xfId="0" applyFont="1" applyFill="1" applyBorder="1" applyAlignment="1">
      <alignment horizontal="center" vertical="center"/>
    </xf>
    <xf numFmtId="10" fontId="8" fillId="13" borderId="11" xfId="0" applyNumberFormat="1" applyFont="1" applyFill="1" applyBorder="1" applyAlignment="1">
      <alignment horizontal="left" vertical="center"/>
    </xf>
    <xf numFmtId="166" fontId="13" fillId="13" borderId="22" xfId="0" applyNumberFormat="1" applyFont="1" applyFill="1" applyBorder="1" applyAlignment="1">
      <alignment horizontal="left" vertical="center"/>
    </xf>
    <xf numFmtId="171" fontId="8" fillId="13" borderId="11" xfId="0" applyNumberFormat="1" applyFont="1" applyFill="1" applyBorder="1" applyAlignment="1">
      <alignment horizontal="left" vertical="center"/>
    </xf>
    <xf numFmtId="0" fontId="8" fillId="13" borderId="27" xfId="0" applyFont="1" applyFill="1" applyBorder="1" applyAlignment="1">
      <alignment horizontal="left" vertical="center"/>
    </xf>
    <xf numFmtId="0" fontId="4" fillId="13" borderId="28" xfId="0" applyFont="1" applyFill="1" applyBorder="1" applyAlignment="1">
      <alignment horizontal="center" vertical="center"/>
    </xf>
    <xf numFmtId="167" fontId="8" fillId="13" borderId="28" xfId="0" applyNumberFormat="1" applyFont="1" applyFill="1" applyBorder="1" applyAlignment="1">
      <alignment horizontal="center" vertical="center"/>
    </xf>
    <xf numFmtId="0" fontId="8" fillId="13" borderId="28" xfId="0" applyFont="1" applyFill="1" applyBorder="1" applyAlignment="1">
      <alignment horizontal="left" vertical="center" wrapText="1"/>
    </xf>
    <xf numFmtId="0" fontId="12" fillId="13" borderId="28" xfId="0" applyFont="1" applyFill="1" applyBorder="1" applyAlignment="1">
      <alignment horizontal="center" vertical="center"/>
    </xf>
    <xf numFmtId="1" fontId="12" fillId="13" borderId="28" xfId="0" applyNumberFormat="1" applyFont="1" applyFill="1" applyBorder="1" applyAlignment="1">
      <alignment horizontal="center" vertical="center"/>
    </xf>
    <xf numFmtId="164" fontId="12" fillId="13" borderId="28" xfId="0" applyNumberFormat="1" applyFont="1" applyFill="1" applyBorder="1" applyAlignment="1">
      <alignment horizontal="left" vertical="center"/>
    </xf>
    <xf numFmtId="166" fontId="13" fillId="13" borderId="29" xfId="0" applyNumberFormat="1" applyFont="1" applyFill="1" applyBorder="1" applyAlignment="1">
      <alignment horizontal="left" vertical="center"/>
    </xf>
  </cellXfs>
  <cellStyles count="13">
    <cellStyle name="Currency" xfId="1" builtinId="4"/>
    <cellStyle name="Currency 2" xfId="3" xr:uid="{00000000-0005-0000-0000-000031000000}"/>
    <cellStyle name="Currency 3" xfId="4" xr:uid="{00000000-0005-0000-0000-000032000000}"/>
    <cellStyle name="Currency 4" xfId="5" xr:uid="{00000000-0005-0000-0000-000033000000}"/>
    <cellStyle name="Normal" xfId="0" builtinId="0"/>
    <cellStyle name="Normal 2" xfId="6" xr:uid="{00000000-0005-0000-0000-000034000000}"/>
    <cellStyle name="Normal 2 3" xfId="7" xr:uid="{00000000-0005-0000-0000-000035000000}"/>
    <cellStyle name="Normal 3" xfId="12" xr:uid="{5E9D46A9-06C1-44B6-8719-517C78072884}"/>
    <cellStyle name="Normal 4" xfId="8" xr:uid="{00000000-0005-0000-0000-000036000000}"/>
    <cellStyle name="Note" xfId="2" builtinId="10"/>
    <cellStyle name="Percent 2" xfId="9" xr:uid="{00000000-0005-0000-0000-000037000000}"/>
    <cellStyle name="Percent 3" xfId="10" xr:uid="{00000000-0005-0000-0000-000038000000}"/>
    <cellStyle name="Style 1" xfId="11" xr:uid="{00000000-0005-0000-0000-000039000000}"/>
  </cellStyles>
  <dxfs count="0"/>
  <tableStyles count="0" defaultTableStyle="TableStyleMedium9" defaultPivotStyle="PivotStyleLight16"/>
  <colors>
    <mruColors>
      <color rgb="FF00496A"/>
      <color rgb="FF4A4C4C"/>
      <color rgb="FF013554"/>
      <color rgb="FF001521"/>
      <color rgb="FF00A6A5"/>
      <color rgb="FF00C8C3"/>
      <color rgb="FF00A8A4"/>
      <color rgb="FF00DED9"/>
      <color rgb="FF00BCB8"/>
      <color rgb="FF00DA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457200</xdr:colOff>
      <xdr:row>8</xdr:row>
      <xdr:rowOff>0</xdr:rowOff>
    </xdr:from>
    <xdr:ext cx="184731" cy="3026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186940" y="0"/>
          <a:ext cx="184150" cy="3022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8</xdr:row>
      <xdr:rowOff>0</xdr:rowOff>
    </xdr:from>
    <xdr:ext cx="184731" cy="3026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729740" y="0"/>
          <a:ext cx="184150" cy="3022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457200</xdr:colOff>
      <xdr:row>1</xdr:row>
      <xdr:rowOff>0</xdr:rowOff>
    </xdr:from>
    <xdr:ext cx="184731" cy="28361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D505E9E-0890-4944-99E6-6CFF8685914D}"/>
            </a:ext>
          </a:extLst>
        </xdr:cNvPr>
        <xdr:cNvSpPr txBox="1"/>
      </xdr:nvSpPr>
      <xdr:spPr>
        <a:xfrm>
          <a:off x="2247900" y="0"/>
          <a:ext cx="184731" cy="283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8361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DD81D4C-2D00-441D-9DE0-59D438222599}"/>
            </a:ext>
          </a:extLst>
        </xdr:cNvPr>
        <xdr:cNvSpPr txBox="1"/>
      </xdr:nvSpPr>
      <xdr:spPr>
        <a:xfrm>
          <a:off x="1790700" y="0"/>
          <a:ext cx="184731" cy="283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13</xdr:col>
      <xdr:colOff>1037953</xdr:colOff>
      <xdr:row>2</xdr:row>
      <xdr:rowOff>168999</xdr:rowOff>
    </xdr:from>
    <xdr:to>
      <xdr:col>16</xdr:col>
      <xdr:colOff>482146</xdr:colOff>
      <xdr:row>5</xdr:row>
      <xdr:rowOff>163286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12A238D-39E4-41BE-BE02-A0EE47FAD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64296" y="408485"/>
          <a:ext cx="2611936" cy="745401"/>
        </a:xfrm>
        <a:prstGeom prst="rect">
          <a:avLst/>
        </a:prstGeom>
      </xdr:spPr>
    </xdr:pic>
    <xdr:clientData/>
  </xdr:twoCellAnchor>
  <xdr:oneCellAnchor>
    <xdr:from>
      <xdr:col>3</xdr:col>
      <xdr:colOff>457200</xdr:colOff>
      <xdr:row>1</xdr:row>
      <xdr:rowOff>0</xdr:rowOff>
    </xdr:from>
    <xdr:ext cx="184731" cy="3026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8CD962-BDF7-4FAE-AA0E-104E7880676F}"/>
            </a:ext>
          </a:extLst>
        </xdr:cNvPr>
        <xdr:cNvSpPr txBox="1"/>
      </xdr:nvSpPr>
      <xdr:spPr>
        <a:xfrm>
          <a:off x="2024743" y="2438400"/>
          <a:ext cx="184731" cy="3026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3026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5017873-C673-4515-A1ED-93FC695406E0}"/>
            </a:ext>
          </a:extLst>
        </xdr:cNvPr>
        <xdr:cNvSpPr txBox="1"/>
      </xdr:nvSpPr>
      <xdr:spPr>
        <a:xfrm>
          <a:off x="1567543" y="2438400"/>
          <a:ext cx="184731" cy="3026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Integral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Integral">
      <a:majorFont>
        <a:latin typeface="Tw Cen MT Condensed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w Cen MT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Integral">
      <a:fillStyleLst>
        <a:solidFill>
          <a:schemeClr val="phClr"/>
        </a:solidFill>
        <a:gradFill rotWithShape="1">
          <a:gsLst>
            <a:gs pos="0">
              <a:schemeClr val="phClr">
                <a:tint val="83000"/>
                <a:satMod val="100000"/>
                <a:lumMod val="100000"/>
              </a:schemeClr>
            </a:gs>
            <a:gs pos="100000">
              <a:schemeClr val="phClr">
                <a:tint val="61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tint val="100000"/>
                <a:shade val="85000"/>
                <a:satMod val="100000"/>
                <a:lumMod val="100000"/>
              </a:schemeClr>
            </a:gs>
            <a:gs pos="100000">
              <a:schemeClr val="phClr">
                <a:tint val="90000"/>
                <a:shade val="100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2700" dir="5400000" algn="ctr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76200" dist="25400" dir="5400000" algn="ct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flat" dir="t">
              <a:rot lat="0" lon="0" rev="3600000"/>
            </a:lightRig>
          </a:scene3d>
          <a:sp3d contourW="12700" prstMaterial="flat">
            <a:bevelT w="38100" h="44450" prst="angle"/>
            <a:contourClr>
              <a:schemeClr val="phClr">
                <a:shade val="35000"/>
                <a:satMod val="16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85000"/>
            <a:satMod val="125000"/>
          </a:schemeClr>
        </a:solidFill>
        <a:blipFill rotWithShape="1">
          <a:tile tx="0" ty="0" sx="40000" sy="4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FC48"/>
  <sheetViews>
    <sheetView showGridLines="0" tabSelected="1" topLeftCell="A2" zoomScale="70" zoomScaleNormal="70" zoomScaleSheetLayoutView="85" workbookViewId="0">
      <pane ySplit="7" topLeftCell="A30" activePane="bottomLeft" state="frozen"/>
      <selection pane="bottomLeft" activeCell="D46" sqref="D46"/>
    </sheetView>
  </sheetViews>
  <sheetFormatPr defaultColWidth="9" defaultRowHeight="15.6"/>
  <cols>
    <col min="1" max="1" width="4.109375" style="5" customWidth="1"/>
    <col min="2" max="2" width="9.21875" style="5" customWidth="1"/>
    <col min="3" max="3" width="9.44140625" style="5" customWidth="1"/>
    <col min="4" max="4" width="78.109375" style="5" customWidth="1"/>
    <col min="5" max="6" width="11.5546875" style="6" customWidth="1"/>
    <col min="7" max="7" width="14" style="6" customWidth="1"/>
    <col min="8" max="8" width="10.5546875" style="5" customWidth="1"/>
    <col min="9" max="10" width="14" style="6" customWidth="1"/>
    <col min="11" max="12" width="12.5546875" style="5" customWidth="1"/>
    <col min="13" max="13" width="14.44140625" style="5" customWidth="1"/>
    <col min="14" max="14" width="19.109375" style="5" customWidth="1"/>
    <col min="15" max="15" width="14.6640625" style="5" customWidth="1"/>
    <col min="16" max="16" width="12.5546875" style="5" customWidth="1"/>
    <col min="17" max="17" width="15.21875" style="3" customWidth="1"/>
    <col min="18" max="16384" width="9" style="5"/>
  </cols>
  <sheetData>
    <row r="1" spans="1:159" s="1" customFormat="1" ht="15" hidden="1" customHeight="1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59" s="70" customFormat="1" ht="18.600000000000001" thickBot="1">
      <c r="A2" s="74" t="s">
        <v>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6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  <c r="EY2" s="77"/>
      <c r="EZ2" s="77"/>
      <c r="FA2" s="77"/>
      <c r="FB2" s="77"/>
      <c r="FC2" s="77"/>
    </row>
    <row r="3" spans="1:159" s="70" customFormat="1" ht="17.399999999999999" customHeight="1">
      <c r="A3" s="78"/>
      <c r="B3" s="79" t="s">
        <v>5</v>
      </c>
      <c r="C3" s="79"/>
      <c r="D3" s="70" t="s">
        <v>41</v>
      </c>
      <c r="E3" s="80"/>
      <c r="F3" s="80"/>
      <c r="G3" s="81"/>
      <c r="H3" s="81"/>
      <c r="I3" s="81"/>
      <c r="J3" s="81"/>
      <c r="K3" s="81"/>
      <c r="L3" s="81"/>
      <c r="M3" s="81"/>
      <c r="N3" s="81"/>
      <c r="O3" s="82"/>
      <c r="P3" s="83"/>
      <c r="Q3" s="84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</row>
    <row r="4" spans="1:159" s="70" customFormat="1" ht="18" customHeight="1">
      <c r="A4" s="78"/>
      <c r="B4" s="85" t="s">
        <v>6</v>
      </c>
      <c r="C4" s="85"/>
      <c r="E4" s="86"/>
      <c r="F4" s="86"/>
      <c r="G4" s="86"/>
      <c r="H4" s="87"/>
      <c r="I4" s="86"/>
      <c r="J4" s="86"/>
      <c r="K4" s="81"/>
      <c r="L4" s="81"/>
      <c r="M4" s="81"/>
      <c r="N4" s="81"/>
      <c r="O4" s="82"/>
      <c r="P4" s="83"/>
      <c r="Q4" s="84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</row>
    <row r="5" spans="1:159" s="70" customFormat="1" ht="24" customHeight="1">
      <c r="A5" s="78"/>
      <c r="B5" s="88" t="s">
        <v>7</v>
      </c>
      <c r="C5" s="88"/>
      <c r="D5" s="5" t="s">
        <v>42</v>
      </c>
      <c r="E5" s="89"/>
      <c r="F5" s="86"/>
      <c r="G5" s="86"/>
      <c r="H5" s="89"/>
      <c r="I5" s="86"/>
      <c r="J5" s="86"/>
      <c r="K5" s="90"/>
      <c r="L5" s="90"/>
      <c r="M5" s="90"/>
      <c r="N5" s="90"/>
      <c r="O5" s="91"/>
      <c r="P5" s="92"/>
      <c r="Q5" s="84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</row>
    <row r="6" spans="1:159" s="70" customFormat="1" ht="18" customHeight="1">
      <c r="A6" s="93"/>
      <c r="B6" s="94"/>
      <c r="C6" s="95"/>
      <c r="D6" s="89"/>
      <c r="E6" s="89"/>
      <c r="F6" s="86"/>
      <c r="G6" s="86"/>
      <c r="H6" s="89"/>
      <c r="I6" s="86"/>
      <c r="J6" s="86"/>
      <c r="K6" s="90"/>
      <c r="L6" s="90"/>
      <c r="M6" s="90"/>
      <c r="N6" s="90"/>
      <c r="O6" s="91"/>
      <c r="P6" s="92"/>
      <c r="Q6" s="84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</row>
    <row r="7" spans="1:159" s="77" customFormat="1" ht="59.4" customHeight="1">
      <c r="A7" s="96" t="s">
        <v>8</v>
      </c>
      <c r="B7" s="97" t="s">
        <v>9</v>
      </c>
      <c r="C7" s="97" t="s">
        <v>10</v>
      </c>
      <c r="D7" s="98" t="s">
        <v>0</v>
      </c>
      <c r="E7" s="97" t="s">
        <v>11</v>
      </c>
      <c r="F7" s="97" t="s">
        <v>12</v>
      </c>
      <c r="G7" s="97" t="s">
        <v>13</v>
      </c>
      <c r="H7" s="97" t="s">
        <v>14</v>
      </c>
      <c r="I7" s="97" t="s">
        <v>15</v>
      </c>
      <c r="J7" s="97" t="s">
        <v>16</v>
      </c>
      <c r="K7" s="97" t="s">
        <v>17</v>
      </c>
      <c r="L7" s="97" t="s">
        <v>18</v>
      </c>
      <c r="M7" s="97" t="s">
        <v>19</v>
      </c>
      <c r="N7" s="97" t="s">
        <v>20</v>
      </c>
      <c r="O7" s="97" t="s">
        <v>21</v>
      </c>
      <c r="P7" s="97" t="s">
        <v>22</v>
      </c>
      <c r="Q7" s="99" t="s">
        <v>23</v>
      </c>
    </row>
    <row r="8" spans="1:159" s="105" customFormat="1" ht="18" customHeight="1">
      <c r="A8" s="100"/>
      <c r="B8" s="101"/>
      <c r="C8" s="102">
        <v>1</v>
      </c>
      <c r="D8" s="103" t="s">
        <v>24</v>
      </c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4"/>
    </row>
    <row r="9" spans="1:159" ht="18" customHeight="1">
      <c r="A9" s="9">
        <v>1</v>
      </c>
      <c r="B9" s="10"/>
      <c r="C9" s="10"/>
      <c r="D9" s="11" t="s">
        <v>25</v>
      </c>
      <c r="E9" s="12">
        <v>1</v>
      </c>
      <c r="F9" s="13">
        <v>0</v>
      </c>
      <c r="G9" s="14">
        <f t="shared" ref="G9:G15" si="0">(F9*E9)+E9</f>
        <v>1</v>
      </c>
      <c r="H9" s="12" t="s">
        <v>26</v>
      </c>
      <c r="I9" s="38">
        <v>0</v>
      </c>
      <c r="J9" s="39">
        <f t="shared" ref="J9:J15" si="1">+I9*G9</f>
        <v>0</v>
      </c>
      <c r="K9" s="40">
        <v>50</v>
      </c>
      <c r="L9" s="41">
        <f t="shared" ref="L9:L15" si="2">I9*K9</f>
        <v>0</v>
      </c>
      <c r="M9" s="41">
        <f t="shared" ref="M9:M15" si="3">K9*J9</f>
        <v>0</v>
      </c>
      <c r="N9" s="41">
        <v>0</v>
      </c>
      <c r="O9" s="41">
        <f t="shared" ref="O9:O15" si="4">N9*G9</f>
        <v>0</v>
      </c>
      <c r="P9" s="41">
        <f t="shared" ref="P9:P15" si="5">(I9*K9)+O9</f>
        <v>0</v>
      </c>
      <c r="Q9" s="47">
        <f t="shared" ref="Q9:Q15" si="6">P9*G9</f>
        <v>0</v>
      </c>
      <c r="R9" s="48"/>
    </row>
    <row r="10" spans="1:159" ht="18" customHeight="1">
      <c r="A10" s="15">
        <f>IF(F10&lt;&gt;"",1+MAX($A$9:A9),"")</f>
        <v>2</v>
      </c>
      <c r="B10" s="16"/>
      <c r="C10" s="16"/>
      <c r="D10" s="17" t="s">
        <v>27</v>
      </c>
      <c r="E10" s="18">
        <v>1</v>
      </c>
      <c r="F10" s="19">
        <v>0</v>
      </c>
      <c r="G10" s="20">
        <f t="shared" si="0"/>
        <v>1</v>
      </c>
      <c r="H10" s="18" t="s">
        <v>26</v>
      </c>
      <c r="I10" s="38">
        <v>0</v>
      </c>
      <c r="J10" s="39">
        <f t="shared" si="1"/>
        <v>0</v>
      </c>
      <c r="K10" s="40">
        <v>50</v>
      </c>
      <c r="L10" s="41">
        <f t="shared" si="2"/>
        <v>0</v>
      </c>
      <c r="M10" s="41">
        <f t="shared" si="3"/>
        <v>0</v>
      </c>
      <c r="N10" s="41">
        <v>0</v>
      </c>
      <c r="O10" s="41">
        <f t="shared" si="4"/>
        <v>0</v>
      </c>
      <c r="P10" s="41">
        <f t="shared" si="5"/>
        <v>0</v>
      </c>
      <c r="Q10" s="49">
        <f t="shared" si="6"/>
        <v>0</v>
      </c>
      <c r="R10" s="48"/>
    </row>
    <row r="11" spans="1:159" ht="18" customHeight="1">
      <c r="A11" s="15">
        <f>IF(F11&lt;&gt;"",1+MAX($A$9:A10),"")</f>
        <v>3</v>
      </c>
      <c r="B11" s="16"/>
      <c r="C11" s="16"/>
      <c r="D11" s="17" t="s">
        <v>28</v>
      </c>
      <c r="E11" s="18">
        <v>1</v>
      </c>
      <c r="F11" s="19">
        <v>0</v>
      </c>
      <c r="G11" s="20">
        <f t="shared" si="0"/>
        <v>1</v>
      </c>
      <c r="H11" s="18" t="s">
        <v>26</v>
      </c>
      <c r="I11" s="38">
        <v>0</v>
      </c>
      <c r="J11" s="39">
        <f t="shared" si="1"/>
        <v>0</v>
      </c>
      <c r="K11" s="40">
        <v>50</v>
      </c>
      <c r="L11" s="41">
        <f t="shared" si="2"/>
        <v>0</v>
      </c>
      <c r="M11" s="41">
        <f t="shared" si="3"/>
        <v>0</v>
      </c>
      <c r="N11" s="41">
        <v>0</v>
      </c>
      <c r="O11" s="41">
        <f t="shared" si="4"/>
        <v>0</v>
      </c>
      <c r="P11" s="41">
        <f t="shared" si="5"/>
        <v>0</v>
      </c>
      <c r="Q11" s="49">
        <f t="shared" si="6"/>
        <v>0</v>
      </c>
      <c r="R11" s="48"/>
    </row>
    <row r="12" spans="1:159" ht="18" customHeight="1">
      <c r="A12" s="15">
        <f>IF(F12&lt;&gt;"",1+MAX($A$9:A11),"")</f>
        <v>4</v>
      </c>
      <c r="B12" s="16"/>
      <c r="C12" s="16"/>
      <c r="D12" s="17" t="s">
        <v>29</v>
      </c>
      <c r="E12" s="18">
        <v>1</v>
      </c>
      <c r="F12" s="19">
        <v>0</v>
      </c>
      <c r="G12" s="20">
        <f t="shared" si="0"/>
        <v>1</v>
      </c>
      <c r="H12" s="18" t="s">
        <v>26</v>
      </c>
      <c r="I12" s="38">
        <v>0</v>
      </c>
      <c r="J12" s="39">
        <f t="shared" si="1"/>
        <v>0</v>
      </c>
      <c r="K12" s="40">
        <v>50</v>
      </c>
      <c r="L12" s="41">
        <f t="shared" si="2"/>
        <v>0</v>
      </c>
      <c r="M12" s="41">
        <f t="shared" si="3"/>
        <v>0</v>
      </c>
      <c r="N12" s="41">
        <v>0</v>
      </c>
      <c r="O12" s="41">
        <f t="shared" si="4"/>
        <v>0</v>
      </c>
      <c r="P12" s="41">
        <f t="shared" si="5"/>
        <v>0</v>
      </c>
      <c r="Q12" s="49">
        <f t="shared" si="6"/>
        <v>0</v>
      </c>
      <c r="R12" s="48"/>
    </row>
    <row r="13" spans="1:159" ht="18" customHeight="1">
      <c r="A13" s="15">
        <f>IF(F13&lt;&gt;"",1+MAX($A$9:A12),"")</f>
        <v>5</v>
      </c>
      <c r="B13" s="16"/>
      <c r="C13" s="16"/>
      <c r="D13" s="17" t="s">
        <v>30</v>
      </c>
      <c r="E13" s="18">
        <v>1</v>
      </c>
      <c r="F13" s="19">
        <v>0</v>
      </c>
      <c r="G13" s="20">
        <f t="shared" si="0"/>
        <v>1</v>
      </c>
      <c r="H13" s="18" t="s">
        <v>26</v>
      </c>
      <c r="I13" s="38">
        <v>0</v>
      </c>
      <c r="J13" s="39">
        <f t="shared" si="1"/>
        <v>0</v>
      </c>
      <c r="K13" s="40">
        <v>50</v>
      </c>
      <c r="L13" s="41">
        <f t="shared" si="2"/>
        <v>0</v>
      </c>
      <c r="M13" s="41">
        <f t="shared" si="3"/>
        <v>0</v>
      </c>
      <c r="N13" s="41">
        <v>0</v>
      </c>
      <c r="O13" s="41">
        <f t="shared" si="4"/>
        <v>0</v>
      </c>
      <c r="P13" s="41">
        <f t="shared" si="5"/>
        <v>0</v>
      </c>
      <c r="Q13" s="49">
        <f t="shared" si="6"/>
        <v>0</v>
      </c>
      <c r="R13" s="48"/>
    </row>
    <row r="14" spans="1:159" ht="18" customHeight="1">
      <c r="A14" s="15">
        <f>IF(F14&lt;&gt;"",1+MAX($A$9:A13),"")</f>
        <v>6</v>
      </c>
      <c r="B14" s="16"/>
      <c r="C14" s="16"/>
      <c r="D14" s="17" t="s">
        <v>31</v>
      </c>
      <c r="E14" s="18">
        <v>1</v>
      </c>
      <c r="F14" s="19">
        <v>0</v>
      </c>
      <c r="G14" s="20">
        <f t="shared" si="0"/>
        <v>1</v>
      </c>
      <c r="H14" s="18" t="s">
        <v>26</v>
      </c>
      <c r="I14" s="38">
        <v>0</v>
      </c>
      <c r="J14" s="39">
        <f t="shared" si="1"/>
        <v>0</v>
      </c>
      <c r="K14" s="40">
        <v>50</v>
      </c>
      <c r="L14" s="41">
        <f t="shared" si="2"/>
        <v>0</v>
      </c>
      <c r="M14" s="41">
        <f t="shared" si="3"/>
        <v>0</v>
      </c>
      <c r="N14" s="41">
        <v>0</v>
      </c>
      <c r="O14" s="41">
        <f t="shared" si="4"/>
        <v>0</v>
      </c>
      <c r="P14" s="41">
        <f t="shared" si="5"/>
        <v>0</v>
      </c>
      <c r="Q14" s="49">
        <f t="shared" si="6"/>
        <v>0</v>
      </c>
      <c r="R14" s="48"/>
    </row>
    <row r="15" spans="1:159" ht="18" customHeight="1">
      <c r="A15" s="15">
        <f>IF(F15&lt;&gt;"",1+MAX($A$9:A14),"")</f>
        <v>7</v>
      </c>
      <c r="B15" s="16"/>
      <c r="C15" s="16"/>
      <c r="D15" s="17" t="s">
        <v>32</v>
      </c>
      <c r="E15" s="18">
        <v>1</v>
      </c>
      <c r="F15" s="19">
        <v>0</v>
      </c>
      <c r="G15" s="20">
        <f t="shared" si="0"/>
        <v>1</v>
      </c>
      <c r="H15" s="18" t="s">
        <v>26</v>
      </c>
      <c r="I15" s="38">
        <v>0</v>
      </c>
      <c r="J15" s="39">
        <f t="shared" si="1"/>
        <v>0</v>
      </c>
      <c r="K15" s="40">
        <v>50</v>
      </c>
      <c r="L15" s="41">
        <f t="shared" si="2"/>
        <v>0</v>
      </c>
      <c r="M15" s="41">
        <f t="shared" si="3"/>
        <v>0</v>
      </c>
      <c r="N15" s="41">
        <v>0</v>
      </c>
      <c r="O15" s="41">
        <f t="shared" si="4"/>
        <v>0</v>
      </c>
      <c r="P15" s="41">
        <f t="shared" si="5"/>
        <v>0</v>
      </c>
      <c r="Q15" s="49">
        <f t="shared" si="6"/>
        <v>0</v>
      </c>
      <c r="R15" s="48"/>
    </row>
    <row r="16" spans="1:159" s="1" customFormat="1">
      <c r="A16" s="21" t="str">
        <f>IF(F16&lt;&gt;"",1+MAX($A$9:A15),"")</f>
        <v/>
      </c>
      <c r="B16" s="22"/>
      <c r="C16" s="23"/>
      <c r="D16" s="24" t="s">
        <v>33</v>
      </c>
      <c r="E16" s="23"/>
      <c r="F16" s="23"/>
      <c r="G16" s="23"/>
      <c r="H16" s="23"/>
      <c r="I16" s="23"/>
      <c r="J16" s="23"/>
      <c r="K16" s="42"/>
      <c r="L16" s="42"/>
      <c r="M16" s="42"/>
      <c r="N16" s="42"/>
      <c r="O16" s="42"/>
      <c r="P16" s="42"/>
      <c r="Q16" s="50">
        <f>SUM(Q9:Q15)</f>
        <v>0</v>
      </c>
      <c r="R16" s="51"/>
    </row>
    <row r="17" spans="1:20" s="1" customFormat="1">
      <c r="A17" s="36" t="str">
        <f>IF(F17&lt;&gt;"",1+MAX($A$9:A16),"")</f>
        <v/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54"/>
      <c r="R17" s="51"/>
    </row>
    <row r="18" spans="1:20" s="105" customFormat="1" ht="18" customHeight="1">
      <c r="A18" s="100" t="str">
        <f>IF(F18&lt;&gt;"",1+MAX($A$9:A17),"")</f>
        <v/>
      </c>
      <c r="B18" s="101"/>
      <c r="C18" s="102">
        <v>7</v>
      </c>
      <c r="D18" s="103" t="s">
        <v>35</v>
      </c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4"/>
    </row>
    <row r="19" spans="1:20" ht="18" customHeight="1">
      <c r="A19" s="29" t="str">
        <f>IF(F19&lt;&gt;"",1+MAX($A$9:A18),"")</f>
        <v/>
      </c>
      <c r="B19" s="23"/>
      <c r="C19" s="20"/>
      <c r="D19" s="27" t="s">
        <v>36</v>
      </c>
      <c r="E19" s="28"/>
      <c r="F19" s="31"/>
      <c r="G19" s="32"/>
      <c r="H19" s="33"/>
      <c r="I19" s="38"/>
      <c r="J19" s="39"/>
      <c r="K19" s="40"/>
      <c r="L19" s="41"/>
      <c r="M19" s="41"/>
      <c r="N19" s="41"/>
      <c r="O19" s="41"/>
      <c r="P19" s="41"/>
      <c r="Q19" s="47"/>
      <c r="R19" s="48"/>
      <c r="S19" s="48"/>
    </row>
    <row r="20" spans="1:20" s="3" customFormat="1">
      <c r="A20" s="29" t="str">
        <f>IF(F20&lt;&gt;"",1+MAX($A$9:A19),"")</f>
        <v/>
      </c>
      <c r="B20" s="71" t="s">
        <v>43</v>
      </c>
      <c r="C20" s="66"/>
      <c r="D20" s="67" t="s">
        <v>42</v>
      </c>
      <c r="E20" s="66"/>
      <c r="F20" s="66"/>
      <c r="G20" s="66"/>
      <c r="H20" s="66"/>
      <c r="I20" s="38"/>
      <c r="J20" s="39"/>
      <c r="K20" s="40"/>
      <c r="L20" s="41"/>
      <c r="M20" s="41"/>
      <c r="N20" s="41"/>
      <c r="O20" s="41"/>
      <c r="P20" s="41"/>
      <c r="Q20" s="47"/>
      <c r="R20" s="48"/>
      <c r="S20" s="48"/>
      <c r="T20" s="5"/>
    </row>
    <row r="21" spans="1:20" s="3" customFormat="1">
      <c r="A21" s="15">
        <f>IF(F21&lt;&gt;"",1+MAX($A$9:A20),"")</f>
        <v>8</v>
      </c>
      <c r="B21" s="72"/>
      <c r="C21" s="66"/>
      <c r="D21" s="68" t="s">
        <v>44</v>
      </c>
      <c r="E21" s="66">
        <v>7436</v>
      </c>
      <c r="F21" s="19">
        <v>0.1</v>
      </c>
      <c r="G21" s="20">
        <f t="shared" ref="G21" si="7">(F21*E21)+E21</f>
        <v>8179.6</v>
      </c>
      <c r="H21" s="66" t="s">
        <v>37</v>
      </c>
      <c r="I21" s="38">
        <v>0</v>
      </c>
      <c r="J21" s="39">
        <f t="shared" ref="J21:J38" si="8">+I21*G21</f>
        <v>0</v>
      </c>
      <c r="K21" s="40">
        <v>50</v>
      </c>
      <c r="L21" s="41">
        <f t="shared" ref="L21:L38" si="9">I21*K21</f>
        <v>0</v>
      </c>
      <c r="M21" s="41">
        <f t="shared" ref="M21:M38" si="10">K21*J21</f>
        <v>0</v>
      </c>
      <c r="N21" s="41">
        <v>0</v>
      </c>
      <c r="O21" s="41">
        <f t="shared" ref="O21:O38" si="11">N21*G21</f>
        <v>0</v>
      </c>
      <c r="P21" s="41">
        <f t="shared" ref="P21:P38" si="12">(I21*K21)+O21</f>
        <v>0</v>
      </c>
      <c r="Q21" s="47">
        <f t="shared" ref="Q21:Q38" si="13">P21*G21</f>
        <v>0</v>
      </c>
      <c r="R21" s="48"/>
      <c r="S21" s="48"/>
      <c r="T21" s="5"/>
    </row>
    <row r="22" spans="1:20" s="3" customFormat="1">
      <c r="A22" s="15">
        <f>IF(F22&lt;&gt;"",1+MAX($A$9:A21),"")</f>
        <v>9</v>
      </c>
      <c r="B22" s="72"/>
      <c r="C22" s="66"/>
      <c r="D22" s="68" t="s">
        <v>45</v>
      </c>
      <c r="E22" s="66">
        <v>7148</v>
      </c>
      <c r="F22" s="19">
        <v>0.1</v>
      </c>
      <c r="G22" s="20">
        <f t="shared" ref="G22:G28" si="14">(F22*E22)+E22</f>
        <v>7862.8</v>
      </c>
      <c r="H22" s="66" t="s">
        <v>37</v>
      </c>
      <c r="I22" s="38">
        <v>0</v>
      </c>
      <c r="J22" s="39">
        <f t="shared" si="8"/>
        <v>0</v>
      </c>
      <c r="K22" s="40">
        <v>50</v>
      </c>
      <c r="L22" s="41">
        <f t="shared" si="9"/>
        <v>0</v>
      </c>
      <c r="M22" s="41">
        <f t="shared" si="10"/>
        <v>0</v>
      </c>
      <c r="N22" s="41">
        <v>0</v>
      </c>
      <c r="O22" s="41">
        <f t="shared" si="11"/>
        <v>0</v>
      </c>
      <c r="P22" s="41">
        <f t="shared" si="12"/>
        <v>0</v>
      </c>
      <c r="Q22" s="47">
        <f t="shared" si="13"/>
        <v>0</v>
      </c>
      <c r="R22" s="48"/>
      <c r="S22" s="48"/>
      <c r="T22" s="5"/>
    </row>
    <row r="23" spans="1:20" s="3" customFormat="1">
      <c r="A23" s="15">
        <f>IF(F23&lt;&gt;"",1+MAX($A$9:A22),"")</f>
        <v>10</v>
      </c>
      <c r="B23" s="72"/>
      <c r="C23" s="66"/>
      <c r="D23" s="68" t="s">
        <v>46</v>
      </c>
      <c r="E23" s="66">
        <v>4774</v>
      </c>
      <c r="F23" s="19">
        <v>0.1</v>
      </c>
      <c r="G23" s="20">
        <f t="shared" si="14"/>
        <v>5251.4</v>
      </c>
      <c r="H23" s="66" t="s">
        <v>37</v>
      </c>
      <c r="I23" s="38">
        <v>0</v>
      </c>
      <c r="J23" s="39">
        <f t="shared" si="8"/>
        <v>0</v>
      </c>
      <c r="K23" s="40">
        <v>50</v>
      </c>
      <c r="L23" s="41">
        <f t="shared" si="9"/>
        <v>0</v>
      </c>
      <c r="M23" s="41">
        <f t="shared" si="10"/>
        <v>0</v>
      </c>
      <c r="N23" s="41">
        <v>0</v>
      </c>
      <c r="O23" s="41">
        <f t="shared" si="11"/>
        <v>0</v>
      </c>
      <c r="P23" s="41">
        <f t="shared" si="12"/>
        <v>0</v>
      </c>
      <c r="Q23" s="47">
        <f t="shared" si="13"/>
        <v>0</v>
      </c>
      <c r="R23" s="48"/>
      <c r="S23" s="48"/>
      <c r="T23" s="5"/>
    </row>
    <row r="24" spans="1:20" s="3" customFormat="1">
      <c r="A24" s="15">
        <f>IF(F24&lt;&gt;"",1+MAX($A$9:A23),"")</f>
        <v>11</v>
      </c>
      <c r="B24" s="72"/>
      <c r="C24" s="66"/>
      <c r="D24" s="68" t="s">
        <v>47</v>
      </c>
      <c r="E24" s="66">
        <v>4774</v>
      </c>
      <c r="F24" s="19">
        <v>0.1</v>
      </c>
      <c r="G24" s="20">
        <f t="shared" si="14"/>
        <v>5251.4</v>
      </c>
      <c r="H24" s="66" t="s">
        <v>37</v>
      </c>
      <c r="I24" s="38">
        <v>0</v>
      </c>
      <c r="J24" s="39">
        <f t="shared" si="8"/>
        <v>0</v>
      </c>
      <c r="K24" s="40">
        <v>50</v>
      </c>
      <c r="L24" s="41">
        <f t="shared" si="9"/>
        <v>0</v>
      </c>
      <c r="M24" s="41">
        <f t="shared" si="10"/>
        <v>0</v>
      </c>
      <c r="N24" s="41">
        <v>0</v>
      </c>
      <c r="O24" s="41">
        <f t="shared" si="11"/>
        <v>0</v>
      </c>
      <c r="P24" s="41">
        <f t="shared" si="12"/>
        <v>0</v>
      </c>
      <c r="Q24" s="47">
        <f t="shared" si="13"/>
        <v>0</v>
      </c>
      <c r="R24" s="48"/>
      <c r="S24" s="48"/>
      <c r="T24" s="5"/>
    </row>
    <row r="25" spans="1:20" s="3" customFormat="1">
      <c r="A25" s="15">
        <f>IF(F25&lt;&gt;"",1+MAX($A$9:A24),"")</f>
        <v>12</v>
      </c>
      <c r="B25" s="72"/>
      <c r="C25" s="66"/>
      <c r="D25" s="69" t="s">
        <v>48</v>
      </c>
      <c r="E25" s="66">
        <v>4774</v>
      </c>
      <c r="F25" s="19">
        <v>0.1</v>
      </c>
      <c r="G25" s="20">
        <f t="shared" si="14"/>
        <v>5251.4</v>
      </c>
      <c r="H25" s="66" t="s">
        <v>37</v>
      </c>
      <c r="I25" s="38">
        <v>0</v>
      </c>
      <c r="J25" s="39">
        <f t="shared" si="8"/>
        <v>0</v>
      </c>
      <c r="K25" s="40">
        <v>50</v>
      </c>
      <c r="L25" s="41">
        <f t="shared" si="9"/>
        <v>0</v>
      </c>
      <c r="M25" s="41">
        <f t="shared" si="10"/>
        <v>0</v>
      </c>
      <c r="N25" s="41">
        <v>0</v>
      </c>
      <c r="O25" s="41">
        <f t="shared" si="11"/>
        <v>0</v>
      </c>
      <c r="P25" s="41">
        <f t="shared" si="12"/>
        <v>0</v>
      </c>
      <c r="Q25" s="47">
        <f t="shared" si="13"/>
        <v>0</v>
      </c>
      <c r="R25" s="48"/>
      <c r="S25" s="48"/>
      <c r="T25" s="5"/>
    </row>
    <row r="26" spans="1:20" s="3" customFormat="1">
      <c r="A26" s="15">
        <f>IF(F26&lt;&gt;"",1+MAX($A$9:A25),"")</f>
        <v>13</v>
      </c>
      <c r="B26" s="72"/>
      <c r="C26" s="66"/>
      <c r="D26" s="69" t="s">
        <v>61</v>
      </c>
      <c r="E26" s="66">
        <v>387</v>
      </c>
      <c r="F26" s="19">
        <v>0.1</v>
      </c>
      <c r="G26" s="20">
        <f t="shared" ref="G26" si="15">(F26*E26)+E26</f>
        <v>425.7</v>
      </c>
      <c r="H26" s="66" t="s">
        <v>37</v>
      </c>
      <c r="I26" s="38">
        <v>0</v>
      </c>
      <c r="J26" s="39">
        <f t="shared" ref="J26" si="16">+I26*G26</f>
        <v>0</v>
      </c>
      <c r="K26" s="40">
        <v>50</v>
      </c>
      <c r="L26" s="41">
        <f t="shared" ref="L26" si="17">I26*K26</f>
        <v>0</v>
      </c>
      <c r="M26" s="41">
        <f t="shared" ref="M26" si="18">K26*J26</f>
        <v>0</v>
      </c>
      <c r="N26" s="41">
        <v>0</v>
      </c>
      <c r="O26" s="41">
        <f t="shared" ref="O26" si="19">N26*G26</f>
        <v>0</v>
      </c>
      <c r="P26" s="41">
        <f t="shared" ref="P26" si="20">(I26*K26)+O26</f>
        <v>0</v>
      </c>
      <c r="Q26" s="47">
        <f t="shared" ref="Q26" si="21">P26*G26</f>
        <v>0</v>
      </c>
      <c r="R26" s="48"/>
      <c r="S26" s="48"/>
      <c r="T26" s="5"/>
    </row>
    <row r="27" spans="1:20" s="3" customFormat="1">
      <c r="A27" s="15">
        <f>IF(F27&lt;&gt;"",1+MAX($A$9:A26),"")</f>
        <v>14</v>
      </c>
      <c r="B27" s="72"/>
      <c r="C27" s="66"/>
      <c r="D27" s="69" t="s">
        <v>49</v>
      </c>
      <c r="E27" s="66">
        <v>1202</v>
      </c>
      <c r="F27" s="19">
        <v>0.1</v>
      </c>
      <c r="G27" s="20">
        <f t="shared" si="14"/>
        <v>1322.2</v>
      </c>
      <c r="H27" s="66" t="s">
        <v>37</v>
      </c>
      <c r="I27" s="38">
        <v>0</v>
      </c>
      <c r="J27" s="39">
        <f t="shared" si="8"/>
        <v>0</v>
      </c>
      <c r="K27" s="40">
        <v>50</v>
      </c>
      <c r="L27" s="41">
        <f t="shared" si="9"/>
        <v>0</v>
      </c>
      <c r="M27" s="41">
        <f t="shared" si="10"/>
        <v>0</v>
      </c>
      <c r="N27" s="41">
        <v>0</v>
      </c>
      <c r="O27" s="41">
        <f t="shared" si="11"/>
        <v>0</v>
      </c>
      <c r="P27" s="41">
        <f t="shared" si="12"/>
        <v>0</v>
      </c>
      <c r="Q27" s="47">
        <f t="shared" si="13"/>
        <v>0</v>
      </c>
      <c r="R27" s="48"/>
      <c r="S27" s="48"/>
      <c r="T27" s="5"/>
    </row>
    <row r="28" spans="1:20" s="3" customFormat="1">
      <c r="A28" s="15">
        <f>IF(F28&lt;&gt;"",1+MAX($A$9:A27),"")</f>
        <v>15</v>
      </c>
      <c r="B28" s="72"/>
      <c r="C28" s="66"/>
      <c r="D28" s="69" t="s">
        <v>50</v>
      </c>
      <c r="E28" s="66">
        <v>311</v>
      </c>
      <c r="F28" s="19">
        <v>0.05</v>
      </c>
      <c r="G28" s="20">
        <f t="shared" si="14"/>
        <v>326.55</v>
      </c>
      <c r="H28" s="66" t="s">
        <v>38</v>
      </c>
      <c r="I28" s="38">
        <v>0</v>
      </c>
      <c r="J28" s="39">
        <f t="shared" si="8"/>
        <v>0</v>
      </c>
      <c r="K28" s="40">
        <v>50</v>
      </c>
      <c r="L28" s="41">
        <f t="shared" si="9"/>
        <v>0</v>
      </c>
      <c r="M28" s="41">
        <f t="shared" si="10"/>
        <v>0</v>
      </c>
      <c r="N28" s="41">
        <v>0</v>
      </c>
      <c r="O28" s="41">
        <f t="shared" si="11"/>
        <v>0</v>
      </c>
      <c r="P28" s="41">
        <f t="shared" si="12"/>
        <v>0</v>
      </c>
      <c r="Q28" s="47">
        <f t="shared" si="13"/>
        <v>0</v>
      </c>
      <c r="R28" s="48"/>
      <c r="S28" s="48"/>
      <c r="T28" s="5"/>
    </row>
    <row r="29" spans="1:20" s="3" customFormat="1">
      <c r="A29" s="15">
        <f>IF(F29&lt;&gt;"",1+MAX($A$9:A28),"")</f>
        <v>16</v>
      </c>
      <c r="B29" s="72"/>
      <c r="C29" s="66"/>
      <c r="D29" s="69" t="s">
        <v>51</v>
      </c>
      <c r="E29" s="66">
        <v>363</v>
      </c>
      <c r="F29" s="19">
        <v>0.05</v>
      </c>
      <c r="G29" s="20">
        <f t="shared" ref="G29:G36" si="22">(F29*E29)+E29</f>
        <v>381.15</v>
      </c>
      <c r="H29" s="66" t="s">
        <v>38</v>
      </c>
      <c r="I29" s="38">
        <v>0</v>
      </c>
      <c r="J29" s="39">
        <f t="shared" si="8"/>
        <v>0</v>
      </c>
      <c r="K29" s="40">
        <v>50</v>
      </c>
      <c r="L29" s="41">
        <f t="shared" si="9"/>
        <v>0</v>
      </c>
      <c r="M29" s="41">
        <f t="shared" si="10"/>
        <v>0</v>
      </c>
      <c r="N29" s="41">
        <v>0</v>
      </c>
      <c r="O29" s="41">
        <f t="shared" si="11"/>
        <v>0</v>
      </c>
      <c r="P29" s="41">
        <f t="shared" si="12"/>
        <v>0</v>
      </c>
      <c r="Q29" s="47">
        <f t="shared" si="13"/>
        <v>0</v>
      </c>
      <c r="R29" s="48"/>
      <c r="S29" s="48"/>
      <c r="T29" s="5"/>
    </row>
    <row r="30" spans="1:20" s="3" customFormat="1">
      <c r="A30" s="15">
        <f>IF(F30&lt;&gt;"",1+MAX($A$9:A29),"")</f>
        <v>17</v>
      </c>
      <c r="B30" s="72"/>
      <c r="C30" s="66"/>
      <c r="D30" s="69" t="s">
        <v>52</v>
      </c>
      <c r="E30" s="66">
        <v>467</v>
      </c>
      <c r="F30" s="19">
        <v>0.05</v>
      </c>
      <c r="G30" s="20">
        <f t="shared" si="22"/>
        <v>490.35</v>
      </c>
      <c r="H30" s="66" t="s">
        <v>38</v>
      </c>
      <c r="I30" s="38">
        <v>0</v>
      </c>
      <c r="J30" s="39">
        <f t="shared" si="8"/>
        <v>0</v>
      </c>
      <c r="K30" s="40">
        <v>50</v>
      </c>
      <c r="L30" s="41">
        <f t="shared" si="9"/>
        <v>0</v>
      </c>
      <c r="M30" s="41">
        <f t="shared" si="10"/>
        <v>0</v>
      </c>
      <c r="N30" s="41">
        <v>0</v>
      </c>
      <c r="O30" s="41">
        <f t="shared" si="11"/>
        <v>0</v>
      </c>
      <c r="P30" s="41">
        <f t="shared" si="12"/>
        <v>0</v>
      </c>
      <c r="Q30" s="47">
        <f t="shared" si="13"/>
        <v>0</v>
      </c>
      <c r="R30" s="48"/>
      <c r="S30" s="48"/>
      <c r="T30" s="5"/>
    </row>
    <row r="31" spans="1:20" s="3" customFormat="1">
      <c r="A31" s="15">
        <f>IF(F31&lt;&gt;"",1+MAX($A$9:A30),"")</f>
        <v>18</v>
      </c>
      <c r="B31" s="72"/>
      <c r="C31" s="66"/>
      <c r="D31" s="69" t="s">
        <v>53</v>
      </c>
      <c r="E31" s="66">
        <v>455</v>
      </c>
      <c r="F31" s="19">
        <v>0.05</v>
      </c>
      <c r="G31" s="20">
        <f t="shared" si="22"/>
        <v>477.75</v>
      </c>
      <c r="H31" s="66" t="s">
        <v>38</v>
      </c>
      <c r="I31" s="38">
        <v>0</v>
      </c>
      <c r="J31" s="39">
        <f t="shared" si="8"/>
        <v>0</v>
      </c>
      <c r="K31" s="40">
        <v>50</v>
      </c>
      <c r="L31" s="41">
        <f t="shared" si="9"/>
        <v>0</v>
      </c>
      <c r="M31" s="41">
        <f t="shared" si="10"/>
        <v>0</v>
      </c>
      <c r="N31" s="41">
        <v>0</v>
      </c>
      <c r="O31" s="41">
        <f t="shared" si="11"/>
        <v>0</v>
      </c>
      <c r="P31" s="41">
        <f t="shared" si="12"/>
        <v>0</v>
      </c>
      <c r="Q31" s="47">
        <f t="shared" si="13"/>
        <v>0</v>
      </c>
      <c r="R31" s="48"/>
      <c r="S31" s="48"/>
      <c r="T31" s="5"/>
    </row>
    <row r="32" spans="1:20" s="3" customFormat="1">
      <c r="A32" s="15">
        <f>IF(F32&lt;&gt;"",1+MAX($A$9:A31),"")</f>
        <v>19</v>
      </c>
      <c r="B32" s="72"/>
      <c r="C32" s="66"/>
      <c r="D32" s="69" t="s">
        <v>54</v>
      </c>
      <c r="E32" s="66">
        <v>55</v>
      </c>
      <c r="F32" s="19">
        <v>0.05</v>
      </c>
      <c r="G32" s="20">
        <f t="shared" si="22"/>
        <v>57.75</v>
      </c>
      <c r="H32" s="66" t="s">
        <v>38</v>
      </c>
      <c r="I32" s="38">
        <v>0</v>
      </c>
      <c r="J32" s="39">
        <f t="shared" si="8"/>
        <v>0</v>
      </c>
      <c r="K32" s="40">
        <v>50</v>
      </c>
      <c r="L32" s="41">
        <f t="shared" si="9"/>
        <v>0</v>
      </c>
      <c r="M32" s="41">
        <f t="shared" si="10"/>
        <v>0</v>
      </c>
      <c r="N32" s="41">
        <v>0</v>
      </c>
      <c r="O32" s="41">
        <f t="shared" si="11"/>
        <v>0</v>
      </c>
      <c r="P32" s="41">
        <f t="shared" si="12"/>
        <v>0</v>
      </c>
      <c r="Q32" s="47">
        <f t="shared" si="13"/>
        <v>0</v>
      </c>
      <c r="R32" s="48"/>
      <c r="S32" s="48"/>
      <c r="T32" s="5"/>
    </row>
    <row r="33" spans="1:36" s="3" customFormat="1">
      <c r="A33" s="15">
        <f>IF(F33&lt;&gt;"",1+MAX($A$9:A32),"")</f>
        <v>20</v>
      </c>
      <c r="B33" s="72"/>
      <c r="C33" s="66"/>
      <c r="D33" s="69" t="s">
        <v>55</v>
      </c>
      <c r="E33" s="66">
        <v>144</v>
      </c>
      <c r="F33" s="19">
        <v>0.05</v>
      </c>
      <c r="G33" s="20">
        <f t="shared" si="22"/>
        <v>151.19999999999999</v>
      </c>
      <c r="H33" s="66" t="s">
        <v>38</v>
      </c>
      <c r="I33" s="38">
        <v>0</v>
      </c>
      <c r="J33" s="39">
        <f t="shared" si="8"/>
        <v>0</v>
      </c>
      <c r="K33" s="40">
        <v>50</v>
      </c>
      <c r="L33" s="41">
        <f t="shared" si="9"/>
        <v>0</v>
      </c>
      <c r="M33" s="41">
        <f t="shared" si="10"/>
        <v>0</v>
      </c>
      <c r="N33" s="41">
        <v>0</v>
      </c>
      <c r="O33" s="41">
        <f t="shared" si="11"/>
        <v>0</v>
      </c>
      <c r="P33" s="41">
        <f t="shared" si="12"/>
        <v>0</v>
      </c>
      <c r="Q33" s="47">
        <f t="shared" si="13"/>
        <v>0</v>
      </c>
      <c r="R33" s="48"/>
      <c r="S33" s="48"/>
      <c r="T33" s="5"/>
    </row>
    <row r="34" spans="1:36" ht="18" customHeight="1">
      <c r="A34" s="15">
        <f>IF(F34&lt;&gt;"",1+MAX($A$9:A33),"")</f>
        <v>21</v>
      </c>
      <c r="B34" s="72"/>
      <c r="C34" s="66"/>
      <c r="D34" s="69" t="s">
        <v>56</v>
      </c>
      <c r="E34" s="66">
        <v>76</v>
      </c>
      <c r="F34" s="19">
        <v>0.05</v>
      </c>
      <c r="G34" s="20">
        <f t="shared" si="22"/>
        <v>79.8</v>
      </c>
      <c r="H34" s="66" t="s">
        <v>38</v>
      </c>
      <c r="I34" s="38">
        <v>0</v>
      </c>
      <c r="J34" s="39">
        <f t="shared" si="8"/>
        <v>0</v>
      </c>
      <c r="K34" s="40">
        <v>50</v>
      </c>
      <c r="L34" s="41">
        <f t="shared" si="9"/>
        <v>0</v>
      </c>
      <c r="M34" s="41">
        <f t="shared" si="10"/>
        <v>0</v>
      </c>
      <c r="N34" s="41">
        <v>0</v>
      </c>
      <c r="O34" s="41">
        <f t="shared" si="11"/>
        <v>0</v>
      </c>
      <c r="P34" s="41">
        <f t="shared" si="12"/>
        <v>0</v>
      </c>
      <c r="Q34" s="47">
        <f t="shared" si="13"/>
        <v>0</v>
      </c>
      <c r="R34" s="48"/>
      <c r="S34" s="48"/>
    </row>
    <row r="35" spans="1:36" ht="18" customHeight="1">
      <c r="A35" s="15">
        <f>IF(F35&lt;&gt;"",1+MAX($A$9:A34),"")</f>
        <v>22</v>
      </c>
      <c r="B35" s="72"/>
      <c r="C35" s="66"/>
      <c r="D35" s="69" t="s">
        <v>57</v>
      </c>
      <c r="E35" s="66">
        <v>230</v>
      </c>
      <c r="F35" s="19">
        <v>0.05</v>
      </c>
      <c r="G35" s="20">
        <f t="shared" si="22"/>
        <v>241.5</v>
      </c>
      <c r="H35" s="66" t="s">
        <v>38</v>
      </c>
      <c r="I35" s="38">
        <v>0</v>
      </c>
      <c r="J35" s="39">
        <f t="shared" si="8"/>
        <v>0</v>
      </c>
      <c r="K35" s="40">
        <v>50</v>
      </c>
      <c r="L35" s="41">
        <f t="shared" si="9"/>
        <v>0</v>
      </c>
      <c r="M35" s="41">
        <f t="shared" si="10"/>
        <v>0</v>
      </c>
      <c r="N35" s="41">
        <v>0</v>
      </c>
      <c r="O35" s="41">
        <f t="shared" si="11"/>
        <v>0</v>
      </c>
      <c r="P35" s="41">
        <f t="shared" si="12"/>
        <v>0</v>
      </c>
      <c r="Q35" s="47">
        <f t="shared" si="13"/>
        <v>0</v>
      </c>
      <c r="R35" s="48"/>
      <c r="S35" s="48"/>
    </row>
    <row r="36" spans="1:36" ht="18" customHeight="1">
      <c r="A36" s="15">
        <f>IF(F36&lt;&gt;"",1+MAX($A$9:A35),"")</f>
        <v>23</v>
      </c>
      <c r="B36" s="72"/>
      <c r="C36" s="66"/>
      <c r="D36" s="69" t="s">
        <v>58</v>
      </c>
      <c r="E36" s="66">
        <v>9</v>
      </c>
      <c r="F36" s="19">
        <v>0</v>
      </c>
      <c r="G36" s="20">
        <f t="shared" si="22"/>
        <v>9</v>
      </c>
      <c r="H36" s="66" t="s">
        <v>34</v>
      </c>
      <c r="I36" s="38">
        <v>0</v>
      </c>
      <c r="J36" s="39">
        <f t="shared" si="8"/>
        <v>0</v>
      </c>
      <c r="K36" s="40">
        <v>50</v>
      </c>
      <c r="L36" s="41">
        <f t="shared" si="9"/>
        <v>0</v>
      </c>
      <c r="M36" s="41">
        <f t="shared" si="10"/>
        <v>0</v>
      </c>
      <c r="N36" s="41">
        <v>0</v>
      </c>
      <c r="O36" s="41">
        <f t="shared" si="11"/>
        <v>0</v>
      </c>
      <c r="P36" s="41">
        <f t="shared" si="12"/>
        <v>0</v>
      </c>
      <c r="Q36" s="47">
        <f t="shared" si="13"/>
        <v>0</v>
      </c>
      <c r="R36" s="48"/>
      <c r="S36" s="48"/>
    </row>
    <row r="37" spans="1:36" ht="18" customHeight="1">
      <c r="A37" s="15">
        <f>IF(F37&lt;&gt;"",1+MAX($A$9:A36),"")</f>
        <v>24</v>
      </c>
      <c r="B37" s="72"/>
      <c r="C37" s="66"/>
      <c r="D37" s="69" t="s">
        <v>59</v>
      </c>
      <c r="E37" s="66">
        <v>3</v>
      </c>
      <c r="F37" s="19">
        <v>0</v>
      </c>
      <c r="G37" s="20">
        <f t="shared" ref="G37:G38" si="23">(F37*E37)+E37</f>
        <v>3</v>
      </c>
      <c r="H37" s="66" t="s">
        <v>34</v>
      </c>
      <c r="I37" s="38">
        <v>0</v>
      </c>
      <c r="J37" s="39">
        <f t="shared" si="8"/>
        <v>0</v>
      </c>
      <c r="K37" s="40">
        <v>50</v>
      </c>
      <c r="L37" s="41">
        <f t="shared" si="9"/>
        <v>0</v>
      </c>
      <c r="M37" s="41">
        <f t="shared" si="10"/>
        <v>0</v>
      </c>
      <c r="N37" s="41">
        <v>0</v>
      </c>
      <c r="O37" s="41">
        <f t="shared" si="11"/>
        <v>0</v>
      </c>
      <c r="P37" s="41">
        <f t="shared" si="12"/>
        <v>0</v>
      </c>
      <c r="Q37" s="47">
        <f t="shared" si="13"/>
        <v>0</v>
      </c>
      <c r="R37" s="48"/>
      <c r="S37" s="48"/>
    </row>
    <row r="38" spans="1:36" ht="18" customHeight="1">
      <c r="A38" s="15">
        <f>IF(F38&lt;&gt;"",1+MAX($A$9:A37),"")</f>
        <v>25</v>
      </c>
      <c r="B38" s="73"/>
      <c r="C38" s="66"/>
      <c r="D38" s="69" t="s">
        <v>60</v>
      </c>
      <c r="E38" s="66">
        <v>20</v>
      </c>
      <c r="F38" s="19">
        <v>0</v>
      </c>
      <c r="G38" s="20">
        <f t="shared" si="23"/>
        <v>20</v>
      </c>
      <c r="H38" s="66" t="s">
        <v>34</v>
      </c>
      <c r="I38" s="38">
        <v>0</v>
      </c>
      <c r="J38" s="39">
        <f t="shared" si="8"/>
        <v>0</v>
      </c>
      <c r="K38" s="40">
        <v>50</v>
      </c>
      <c r="L38" s="41">
        <f t="shared" si="9"/>
        <v>0</v>
      </c>
      <c r="M38" s="41">
        <f t="shared" si="10"/>
        <v>0</v>
      </c>
      <c r="N38" s="41">
        <v>0</v>
      </c>
      <c r="O38" s="41">
        <f t="shared" si="11"/>
        <v>0</v>
      </c>
      <c r="P38" s="41">
        <f t="shared" si="12"/>
        <v>0</v>
      </c>
      <c r="Q38" s="47">
        <f t="shared" si="13"/>
        <v>0</v>
      </c>
      <c r="R38" s="48"/>
      <c r="S38" s="48"/>
    </row>
    <row r="39" spans="1:36" ht="18" customHeight="1" thickBot="1">
      <c r="A39" s="29" t="str">
        <f>IF(F39&lt;&gt;"",1+MAX($A$9:A38),"")</f>
        <v/>
      </c>
      <c r="B39" s="30"/>
      <c r="C39" s="16"/>
      <c r="D39" s="11"/>
      <c r="E39" s="20"/>
      <c r="F39" s="19"/>
      <c r="G39" s="20"/>
      <c r="H39" s="18"/>
      <c r="I39" s="38"/>
      <c r="J39" s="39"/>
      <c r="K39" s="40"/>
      <c r="L39" s="41"/>
      <c r="M39" s="41"/>
      <c r="N39" s="41"/>
      <c r="O39" s="41"/>
      <c r="P39" s="41"/>
      <c r="Q39" s="49"/>
      <c r="R39" s="48"/>
      <c r="S39" s="48"/>
    </row>
    <row r="40" spans="1:36" s="1" customFormat="1" ht="16.2" thickBot="1">
      <c r="A40" s="25" t="str">
        <f>IF(F40&lt;&gt;"",1+MAX($A$9:A39),"")</f>
        <v/>
      </c>
      <c r="B40" s="23"/>
      <c r="C40" s="26"/>
      <c r="D40" s="34" t="s">
        <v>33</v>
      </c>
      <c r="E40" s="35"/>
      <c r="F40" s="35"/>
      <c r="G40" s="35"/>
      <c r="H40" s="35"/>
      <c r="I40" s="35"/>
      <c r="J40" s="43"/>
      <c r="K40" s="43"/>
      <c r="L40" s="44"/>
      <c r="M40" s="45"/>
      <c r="N40" s="44"/>
      <c r="O40" s="46"/>
      <c r="P40" s="46"/>
      <c r="Q40" s="53">
        <f>SUM(Q33:Q38)</f>
        <v>0</v>
      </c>
      <c r="R40" s="51"/>
    </row>
    <row r="41" spans="1:36" s="2" customFormat="1" ht="16.95" customHeight="1">
      <c r="A41" s="58" t="str">
        <f>IF(F41&lt;&gt;"",1+MAX($A$9:A40),"")</f>
        <v/>
      </c>
      <c r="B41" s="57"/>
      <c r="C41" s="57"/>
      <c r="D41" s="57"/>
      <c r="E41" s="57"/>
      <c r="F41" s="57"/>
      <c r="G41" s="57"/>
      <c r="H41" s="57"/>
      <c r="I41" s="57"/>
      <c r="J41" s="57"/>
      <c r="K41" s="106"/>
      <c r="L41" s="106"/>
      <c r="M41" s="106"/>
      <c r="N41" s="106"/>
      <c r="O41" s="106"/>
      <c r="P41" s="57"/>
      <c r="Q41" s="59"/>
      <c r="S41" s="52"/>
    </row>
    <row r="42" spans="1:36" s="4" customFormat="1" ht="31.2">
      <c r="A42" s="60"/>
      <c r="B42" s="60"/>
      <c r="C42" s="60"/>
      <c r="D42" s="60"/>
      <c r="E42" s="60"/>
      <c r="F42" s="60"/>
      <c r="G42" s="60"/>
      <c r="H42" s="60"/>
      <c r="I42" s="60"/>
      <c r="J42" s="61"/>
      <c r="K42" s="107" t="s">
        <v>19</v>
      </c>
      <c r="L42" s="107"/>
      <c r="M42" s="62">
        <f>SUM(M17:M41)</f>
        <v>0</v>
      </c>
      <c r="N42" s="63" t="s">
        <v>21</v>
      </c>
      <c r="O42" s="64">
        <f>SUM(O17:O41)</f>
        <v>0</v>
      </c>
      <c r="P42" s="60"/>
      <c r="Q42" s="56"/>
      <c r="S42" s="55"/>
    </row>
    <row r="43" spans="1:36" s="4" customFormat="1">
      <c r="A43" s="108"/>
      <c r="B43" s="109"/>
      <c r="C43" s="110"/>
      <c r="D43" s="111" t="s">
        <v>39</v>
      </c>
      <c r="E43" s="112"/>
      <c r="F43" s="112"/>
      <c r="G43" s="113"/>
      <c r="H43" s="112"/>
      <c r="I43" s="112"/>
      <c r="J43" s="112"/>
      <c r="K43" s="112"/>
      <c r="L43" s="114"/>
      <c r="M43" s="114"/>
      <c r="N43" s="114"/>
      <c r="O43" s="114"/>
      <c r="P43" s="114"/>
      <c r="Q43" s="115">
        <f>Q16+Q40</f>
        <v>0</v>
      </c>
    </row>
    <row r="44" spans="1:36" s="4" customFormat="1">
      <c r="A44" s="108"/>
      <c r="B44" s="109"/>
      <c r="C44" s="116"/>
      <c r="D44" s="117" t="s">
        <v>40</v>
      </c>
      <c r="E44" s="118"/>
      <c r="F44" s="110"/>
      <c r="G44" s="118"/>
      <c r="H44" s="110"/>
      <c r="I44" s="110"/>
      <c r="J44" s="110"/>
      <c r="K44" s="110"/>
      <c r="L44" s="119">
        <v>0.05</v>
      </c>
      <c r="M44" s="119"/>
      <c r="N44" s="119"/>
      <c r="O44" s="119"/>
      <c r="P44" s="119"/>
      <c r="Q44" s="115">
        <f>Q43*L44</f>
        <v>0</v>
      </c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</row>
    <row r="45" spans="1:36" s="4" customFormat="1">
      <c r="A45" s="120"/>
      <c r="B45" s="121"/>
      <c r="C45" s="122"/>
      <c r="D45" s="123" t="s">
        <v>62</v>
      </c>
      <c r="E45" s="124"/>
      <c r="F45" s="125"/>
      <c r="G45" s="124"/>
      <c r="H45" s="125"/>
      <c r="I45" s="125"/>
      <c r="J45" s="125"/>
      <c r="K45" s="125"/>
      <c r="L45" s="126">
        <v>0.2</v>
      </c>
      <c r="M45" s="126"/>
      <c r="N45" s="126"/>
      <c r="O45" s="126"/>
      <c r="P45" s="126"/>
      <c r="Q45" s="127">
        <f>Q43*L45</f>
        <v>0</v>
      </c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</row>
    <row r="46" spans="1:36" s="4" customFormat="1">
      <c r="A46" s="128"/>
      <c r="B46" s="129"/>
      <c r="C46" s="130"/>
      <c r="D46" s="131" t="s">
        <v>1</v>
      </c>
      <c r="E46" s="132"/>
      <c r="F46" s="133"/>
      <c r="G46" s="132"/>
      <c r="H46" s="133"/>
      <c r="I46" s="133"/>
      <c r="J46" s="133"/>
      <c r="K46" s="133"/>
      <c r="L46" s="134">
        <v>8.5000000000000006E-2</v>
      </c>
      <c r="M46" s="134"/>
      <c r="N46" s="134"/>
      <c r="O46" s="134"/>
      <c r="P46" s="134"/>
      <c r="Q46" s="135">
        <f>Q43*L46</f>
        <v>0</v>
      </c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</row>
    <row r="47" spans="1:36" s="4" customFormat="1">
      <c r="A47" s="128"/>
      <c r="B47" s="129"/>
      <c r="C47" s="130"/>
      <c r="D47" s="131" t="s">
        <v>2</v>
      </c>
      <c r="E47" s="132"/>
      <c r="F47" s="133"/>
      <c r="G47" s="132"/>
      <c r="H47" s="133"/>
      <c r="I47" s="133"/>
      <c r="J47" s="133"/>
      <c r="K47" s="133"/>
      <c r="L47" s="136">
        <v>1.4999999999999999E-2</v>
      </c>
      <c r="M47" s="136"/>
      <c r="N47" s="136"/>
      <c r="O47" s="136"/>
      <c r="P47" s="136"/>
      <c r="Q47" s="135">
        <f>Q43*L47</f>
        <v>0</v>
      </c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</row>
    <row r="48" spans="1:36" s="4" customFormat="1">
      <c r="A48" s="137"/>
      <c r="B48" s="138"/>
      <c r="C48" s="139"/>
      <c r="D48" s="140" t="s">
        <v>3</v>
      </c>
      <c r="E48" s="141"/>
      <c r="F48" s="141"/>
      <c r="G48" s="142"/>
      <c r="H48" s="141"/>
      <c r="I48" s="141"/>
      <c r="J48" s="141"/>
      <c r="K48" s="141"/>
      <c r="L48" s="143"/>
      <c r="M48" s="143"/>
      <c r="N48" s="143"/>
      <c r="O48" s="143"/>
      <c r="P48" s="143"/>
      <c r="Q48" s="144">
        <f>SUM(Q43:Q47)</f>
        <v>0</v>
      </c>
    </row>
  </sheetData>
  <mergeCells count="6">
    <mergeCell ref="A2:Q2"/>
    <mergeCell ref="B3:C3"/>
    <mergeCell ref="B4:C4"/>
    <mergeCell ref="B5:C5"/>
    <mergeCell ref="K42:L42"/>
    <mergeCell ref="B20:B38"/>
  </mergeCells>
  <printOptions horizontalCentered="1"/>
  <pageMargins left="0.7" right="0.7" top="0.75" bottom="0.75" header="0.3" footer="0.3"/>
  <pageSetup paperSize="9" scale="36" fitToHeight="0" orientation="portrait" r:id="rId1"/>
  <headerFooter scaleWithDoc="0"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63043069-1FC6-4C25-B7FA-A8117653E4A1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Takeoff Breakdown</vt:lpstr>
      <vt:lpstr>'Takeoff Breakdown'!Print_Area</vt:lpstr>
      <vt:lpstr>'Takeoff Breakdown'!Print_Titles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Mfbzone</dc:creator>
  <cp:lastModifiedBy>Admin</cp:lastModifiedBy>
  <cp:lastPrinted>2023-01-11T20:23:00Z</cp:lastPrinted>
  <dcterms:created xsi:type="dcterms:W3CDTF">2016-03-30T11:57:00Z</dcterms:created>
  <dcterms:modified xsi:type="dcterms:W3CDTF">2025-01-27T19:12:56Z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{63043069-1FC6-4C25-B7FA-A8117653E4A1}</vt:lpwstr>
  </property>
  <property fmtid="{D5CDD505-2E9C-101B-9397-08002B2CF9AE}" pid="6" name="ICV">
    <vt:lpwstr>28A107E9E20B48A5917BA1EA48DBE8F9_13</vt:lpwstr>
  </property>
  <property fmtid="{D5CDD505-2E9C-101B-9397-08002B2CF9AE}" pid="7" name="KSOProductBuildVer">
    <vt:lpwstr>1033-12.2.0.19307</vt:lpwstr>
  </property>
</Properties>
</file>