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Estimates\DATA\Blaze\Projects\Kristian\Project # 6\"/>
    </mc:Choice>
  </mc:AlternateContent>
  <xr:revisionPtr revIDLastSave="0" documentId="13_ncr:1_{CBE42FB7-AACD-49D3-B9F7-F6E33287D6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keoff Breakdown" sheetId="1" r:id="rId1"/>
  </sheets>
  <definedNames>
    <definedName name="_xlnm._FilterDatabase" localSheetId="0" hidden="1">'Takeoff Breakdown'!$E$27:$H$276</definedName>
    <definedName name="_xlnm.Print_Area" localSheetId="0">'Takeoff Breakdown'!$A$7:$N$286</definedName>
    <definedName name="_xlnm.Print_Titles" localSheetId="0">'Takeoff Breakdown'!$1:$7</definedName>
  </definedNames>
  <calcPr calcId="181029"/>
</workbook>
</file>

<file path=xl/calcChain.xml><?xml version="1.0" encoding="utf-8"?>
<calcChain xmlns="http://schemas.openxmlformats.org/spreadsheetml/2006/main">
  <c r="M276" i="1" l="1"/>
  <c r="M273" i="1"/>
  <c r="M272" i="1"/>
  <c r="M271" i="1"/>
  <c r="M270" i="1"/>
  <c r="M269" i="1"/>
  <c r="M268" i="1"/>
  <c r="M267" i="1"/>
  <c r="M266" i="1"/>
  <c r="M263" i="1"/>
  <c r="M262" i="1"/>
  <c r="M261" i="1"/>
  <c r="M260" i="1"/>
  <c r="M259" i="1"/>
  <c r="M258" i="1"/>
  <c r="M257" i="1"/>
  <c r="M256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L239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0" i="1"/>
  <c r="M217" i="1"/>
  <c r="M216" i="1"/>
  <c r="N216" i="1" s="1"/>
  <c r="M215" i="1"/>
  <c r="M214" i="1"/>
  <c r="M213" i="1"/>
  <c r="N213" i="1" s="1"/>
  <c r="M212" i="1"/>
  <c r="M211" i="1"/>
  <c r="M210" i="1"/>
  <c r="M209" i="1"/>
  <c r="N209" i="1" s="1"/>
  <c r="M208" i="1"/>
  <c r="M207" i="1"/>
  <c r="M206" i="1"/>
  <c r="N205" i="1"/>
  <c r="M205" i="1"/>
  <c r="M204" i="1"/>
  <c r="M203" i="1"/>
  <c r="M202" i="1"/>
  <c r="M201" i="1"/>
  <c r="M200" i="1"/>
  <c r="M199" i="1"/>
  <c r="M198" i="1"/>
  <c r="M197" i="1"/>
  <c r="M196" i="1"/>
  <c r="M195" i="1"/>
  <c r="N195" i="1" s="1"/>
  <c r="M194" i="1"/>
  <c r="M193" i="1"/>
  <c r="M192" i="1"/>
  <c r="M191" i="1"/>
  <c r="M190" i="1"/>
  <c r="M189" i="1"/>
  <c r="N189" i="1" s="1"/>
  <c r="M188" i="1"/>
  <c r="M187" i="1"/>
  <c r="M186" i="1"/>
  <c r="M185" i="1"/>
  <c r="M184" i="1"/>
  <c r="M183" i="1"/>
  <c r="M182" i="1"/>
  <c r="M181" i="1"/>
  <c r="N181" i="1" s="1"/>
  <c r="M180" i="1"/>
  <c r="M177" i="1"/>
  <c r="M174" i="1"/>
  <c r="M171" i="1"/>
  <c r="M170" i="1"/>
  <c r="M169" i="1"/>
  <c r="M168" i="1"/>
  <c r="M167" i="1"/>
  <c r="M166" i="1"/>
  <c r="M165" i="1"/>
  <c r="M164" i="1"/>
  <c r="M163" i="1"/>
  <c r="M162" i="1"/>
  <c r="M161" i="1"/>
  <c r="M158" i="1"/>
  <c r="M157" i="1"/>
  <c r="M154" i="1"/>
  <c r="M153" i="1"/>
  <c r="M152" i="1"/>
  <c r="M151" i="1"/>
  <c r="J151" i="1"/>
  <c r="M150" i="1"/>
  <c r="M149" i="1"/>
  <c r="M148" i="1"/>
  <c r="M147" i="1"/>
  <c r="M146" i="1"/>
  <c r="M145" i="1"/>
  <c r="M144" i="1"/>
  <c r="M141" i="1"/>
  <c r="M139" i="1"/>
  <c r="M134" i="1"/>
  <c r="M133" i="1"/>
  <c r="M132" i="1"/>
  <c r="M131" i="1"/>
  <c r="M129" i="1"/>
  <c r="M128" i="1"/>
  <c r="M127" i="1"/>
  <c r="J127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J107" i="1"/>
  <c r="M106" i="1"/>
  <c r="M105" i="1"/>
  <c r="M104" i="1"/>
  <c r="M102" i="1"/>
  <c r="M101" i="1"/>
  <c r="M100" i="1"/>
  <c r="M99" i="1"/>
  <c r="M98" i="1"/>
  <c r="M97" i="1"/>
  <c r="M92" i="1"/>
  <c r="M91" i="1"/>
  <c r="M90" i="1"/>
  <c r="L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L74" i="1"/>
  <c r="M72" i="1"/>
  <c r="M71" i="1"/>
  <c r="M70" i="1"/>
  <c r="M69" i="1"/>
  <c r="M68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N38" i="1" s="1"/>
  <c r="M37" i="1"/>
  <c r="M36" i="1"/>
  <c r="M35" i="1"/>
  <c r="M34" i="1"/>
  <c r="N34" i="1" s="1"/>
  <c r="M33" i="1"/>
  <c r="M32" i="1"/>
  <c r="M31" i="1"/>
  <c r="M30" i="1"/>
  <c r="N30" i="1" s="1"/>
  <c r="M29" i="1"/>
  <c r="M28" i="1"/>
  <c r="M20" i="1"/>
  <c r="M15" i="1"/>
  <c r="M14" i="1"/>
  <c r="M13" i="1"/>
  <c r="M12" i="1"/>
  <c r="M11" i="1"/>
  <c r="M10" i="1"/>
  <c r="M9" i="1"/>
  <c r="A16" i="1"/>
  <c r="A17" i="1"/>
  <c r="A18" i="1"/>
  <c r="A21" i="1"/>
  <c r="A22" i="1"/>
  <c r="A23" i="1"/>
  <c r="A24" i="1"/>
  <c r="A25" i="1"/>
  <c r="A26" i="1"/>
  <c r="A27" i="1"/>
  <c r="A40" i="1"/>
  <c r="A64" i="1"/>
  <c r="A65" i="1"/>
  <c r="A66" i="1"/>
  <c r="A67" i="1"/>
  <c r="A73" i="1"/>
  <c r="A93" i="1"/>
  <c r="A94" i="1"/>
  <c r="A95" i="1"/>
  <c r="A96" i="1"/>
  <c r="A103" i="1"/>
  <c r="A123" i="1"/>
  <c r="A124" i="1"/>
  <c r="A125" i="1"/>
  <c r="A126" i="1"/>
  <c r="A130" i="1"/>
  <c r="A135" i="1"/>
  <c r="A136" i="1"/>
  <c r="A137" i="1"/>
  <c r="A138" i="1"/>
  <c r="A140" i="1"/>
  <c r="A142" i="1"/>
  <c r="A143" i="1"/>
  <c r="A155" i="1"/>
  <c r="A156" i="1"/>
  <c r="A159" i="1"/>
  <c r="A160" i="1"/>
  <c r="A172" i="1"/>
  <c r="A173" i="1"/>
  <c r="A175" i="1"/>
  <c r="A176" i="1"/>
  <c r="A178" i="1"/>
  <c r="A179" i="1"/>
  <c r="A218" i="1"/>
  <c r="A219" i="1"/>
  <c r="A221" i="1"/>
  <c r="A222" i="1"/>
  <c r="A237" i="1"/>
  <c r="A238" i="1"/>
  <c r="A254" i="1"/>
  <c r="A255" i="1"/>
  <c r="A264" i="1"/>
  <c r="A265" i="1"/>
  <c r="A274" i="1"/>
  <c r="A275" i="1"/>
  <c r="G276" i="1"/>
  <c r="G273" i="1"/>
  <c r="G272" i="1"/>
  <c r="G271" i="1"/>
  <c r="L271" i="1" s="1"/>
  <c r="G270" i="1"/>
  <c r="G269" i="1"/>
  <c r="G268" i="1"/>
  <c r="G267" i="1"/>
  <c r="J267" i="1" s="1"/>
  <c r="G266" i="1"/>
  <c r="G263" i="1"/>
  <c r="G262" i="1"/>
  <c r="G261" i="1"/>
  <c r="L261" i="1" s="1"/>
  <c r="G260" i="1"/>
  <c r="G259" i="1"/>
  <c r="G258" i="1"/>
  <c r="G257" i="1"/>
  <c r="J257" i="1" s="1"/>
  <c r="G256" i="1"/>
  <c r="G253" i="1"/>
  <c r="G252" i="1"/>
  <c r="G251" i="1"/>
  <c r="L251" i="1" s="1"/>
  <c r="G250" i="1"/>
  <c r="G249" i="1"/>
  <c r="G248" i="1"/>
  <c r="G247" i="1"/>
  <c r="J247" i="1" s="1"/>
  <c r="G246" i="1"/>
  <c r="G245" i="1"/>
  <c r="G244" i="1"/>
  <c r="G243" i="1"/>
  <c r="L243" i="1" s="1"/>
  <c r="G242" i="1"/>
  <c r="G241" i="1"/>
  <c r="G240" i="1"/>
  <c r="G239" i="1"/>
  <c r="J239" i="1" s="1"/>
  <c r="G236" i="1"/>
  <c r="G235" i="1"/>
  <c r="G234" i="1"/>
  <c r="G233" i="1"/>
  <c r="J233" i="1" s="1"/>
  <c r="G232" i="1"/>
  <c r="N232" i="1" s="1"/>
  <c r="G231" i="1"/>
  <c r="G230" i="1"/>
  <c r="G229" i="1"/>
  <c r="J229" i="1" s="1"/>
  <c r="G228" i="1"/>
  <c r="N228" i="1" s="1"/>
  <c r="G227" i="1"/>
  <c r="G226" i="1"/>
  <c r="G225" i="1"/>
  <c r="J225" i="1" s="1"/>
  <c r="G224" i="1"/>
  <c r="G223" i="1"/>
  <c r="G220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N197" i="1" s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7" i="1"/>
  <c r="J177" i="1" s="1"/>
  <c r="G174" i="1"/>
  <c r="L174" i="1" s="1"/>
  <c r="G171" i="1"/>
  <c r="G170" i="1"/>
  <c r="G169" i="1"/>
  <c r="G168" i="1"/>
  <c r="L168" i="1" s="1"/>
  <c r="G167" i="1"/>
  <c r="G166" i="1"/>
  <c r="G165" i="1"/>
  <c r="J165" i="1" s="1"/>
  <c r="G164" i="1"/>
  <c r="L164" i="1" s="1"/>
  <c r="G163" i="1"/>
  <c r="G162" i="1"/>
  <c r="L162" i="1" s="1"/>
  <c r="G161" i="1"/>
  <c r="G158" i="1"/>
  <c r="J158" i="1" s="1"/>
  <c r="G157" i="1"/>
  <c r="L157" i="1" s="1"/>
  <c r="G154" i="1"/>
  <c r="L154" i="1" s="1"/>
  <c r="G153" i="1"/>
  <c r="G152" i="1"/>
  <c r="J152" i="1" s="1"/>
  <c r="G151" i="1"/>
  <c r="L151" i="1" s="1"/>
  <c r="G150" i="1"/>
  <c r="L150" i="1" s="1"/>
  <c r="G149" i="1"/>
  <c r="G148" i="1"/>
  <c r="J148" i="1" s="1"/>
  <c r="G147" i="1"/>
  <c r="L147" i="1" s="1"/>
  <c r="G146" i="1"/>
  <c r="L146" i="1" s="1"/>
  <c r="G145" i="1"/>
  <c r="G144" i="1"/>
  <c r="J144" i="1" s="1"/>
  <c r="G141" i="1"/>
  <c r="L141" i="1" s="1"/>
  <c r="G139" i="1"/>
  <c r="L139" i="1" s="1"/>
  <c r="G134" i="1"/>
  <c r="G133" i="1"/>
  <c r="J133" i="1" s="1"/>
  <c r="G132" i="1"/>
  <c r="L132" i="1" s="1"/>
  <c r="G131" i="1"/>
  <c r="L131" i="1" s="1"/>
  <c r="G129" i="1"/>
  <c r="G128" i="1"/>
  <c r="J128" i="1" s="1"/>
  <c r="G127" i="1"/>
  <c r="L127" i="1" s="1"/>
  <c r="G122" i="1"/>
  <c r="L122" i="1" s="1"/>
  <c r="G121" i="1"/>
  <c r="G120" i="1"/>
  <c r="J120" i="1" s="1"/>
  <c r="G119" i="1"/>
  <c r="L119" i="1" s="1"/>
  <c r="G118" i="1"/>
  <c r="L118" i="1" s="1"/>
  <c r="G117" i="1"/>
  <c r="G116" i="1"/>
  <c r="J116" i="1" s="1"/>
  <c r="G115" i="1"/>
  <c r="L115" i="1" s="1"/>
  <c r="G114" i="1"/>
  <c r="L114" i="1" s="1"/>
  <c r="G113" i="1"/>
  <c r="G112" i="1"/>
  <c r="J112" i="1" s="1"/>
  <c r="G111" i="1"/>
  <c r="L111" i="1" s="1"/>
  <c r="G110" i="1"/>
  <c r="L110" i="1" s="1"/>
  <c r="G109" i="1"/>
  <c r="G108" i="1"/>
  <c r="J108" i="1" s="1"/>
  <c r="G107" i="1"/>
  <c r="L107" i="1" s="1"/>
  <c r="G106" i="1"/>
  <c r="L106" i="1" s="1"/>
  <c r="G105" i="1"/>
  <c r="G104" i="1"/>
  <c r="J104" i="1" s="1"/>
  <c r="G102" i="1"/>
  <c r="L102" i="1" s="1"/>
  <c r="G101" i="1"/>
  <c r="G100" i="1"/>
  <c r="G99" i="1"/>
  <c r="J99" i="1" s="1"/>
  <c r="G98" i="1"/>
  <c r="L98" i="1" s="1"/>
  <c r="G97" i="1"/>
  <c r="G92" i="1"/>
  <c r="G91" i="1"/>
  <c r="G90" i="1"/>
  <c r="J90" i="1" s="1"/>
  <c r="G89" i="1"/>
  <c r="G88" i="1"/>
  <c r="G87" i="1"/>
  <c r="G86" i="1"/>
  <c r="J86" i="1" s="1"/>
  <c r="G85" i="1"/>
  <c r="G84" i="1"/>
  <c r="G83" i="1"/>
  <c r="G82" i="1"/>
  <c r="J82" i="1" s="1"/>
  <c r="G81" i="1"/>
  <c r="G80" i="1"/>
  <c r="G79" i="1"/>
  <c r="G78" i="1"/>
  <c r="J78" i="1" s="1"/>
  <c r="G77" i="1"/>
  <c r="L77" i="1" s="1"/>
  <c r="G76" i="1"/>
  <c r="G75" i="1"/>
  <c r="G74" i="1"/>
  <c r="J74" i="1" s="1"/>
  <c r="G72" i="1"/>
  <c r="L72" i="1" s="1"/>
  <c r="G71" i="1"/>
  <c r="G70" i="1"/>
  <c r="G69" i="1"/>
  <c r="J69" i="1" s="1"/>
  <c r="G68" i="1"/>
  <c r="L68" i="1" s="1"/>
  <c r="G63" i="1"/>
  <c r="G62" i="1"/>
  <c r="G61" i="1"/>
  <c r="J61" i="1" s="1"/>
  <c r="G60" i="1"/>
  <c r="L60" i="1" s="1"/>
  <c r="G59" i="1"/>
  <c r="G58" i="1"/>
  <c r="G57" i="1"/>
  <c r="J57" i="1" s="1"/>
  <c r="G56" i="1"/>
  <c r="L56" i="1" s="1"/>
  <c r="G55" i="1"/>
  <c r="G54" i="1"/>
  <c r="G53" i="1"/>
  <c r="J53" i="1" s="1"/>
  <c r="G52" i="1"/>
  <c r="L52" i="1" s="1"/>
  <c r="G51" i="1"/>
  <c r="G50" i="1"/>
  <c r="G49" i="1"/>
  <c r="J49" i="1" s="1"/>
  <c r="G48" i="1"/>
  <c r="L48" i="1" s="1"/>
  <c r="G47" i="1"/>
  <c r="G46" i="1"/>
  <c r="G45" i="1"/>
  <c r="J45" i="1" s="1"/>
  <c r="G44" i="1"/>
  <c r="L44" i="1" s="1"/>
  <c r="G43" i="1"/>
  <c r="G42" i="1"/>
  <c r="G41" i="1"/>
  <c r="J41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A279" i="1"/>
  <c r="A278" i="1"/>
  <c r="A277" i="1"/>
  <c r="G20" i="1"/>
  <c r="L20" i="1" s="1"/>
  <c r="A280" i="1"/>
  <c r="G15" i="1"/>
  <c r="G14" i="1"/>
  <c r="G13" i="1"/>
  <c r="G12" i="1"/>
  <c r="G11" i="1"/>
  <c r="G10" i="1"/>
  <c r="G9" i="1"/>
  <c r="A9" i="1"/>
  <c r="A10" i="1" s="1"/>
  <c r="N11" i="1" l="1"/>
  <c r="L78" i="1"/>
  <c r="J98" i="1"/>
  <c r="N104" i="1"/>
  <c r="J111" i="1"/>
  <c r="N120" i="1"/>
  <c r="J132" i="1"/>
  <c r="N148" i="1"/>
  <c r="J157" i="1"/>
  <c r="N185" i="1"/>
  <c r="N217" i="1"/>
  <c r="L247" i="1"/>
  <c r="N272" i="1"/>
  <c r="N116" i="1"/>
  <c r="N224" i="1"/>
  <c r="N28" i="1"/>
  <c r="N32" i="1"/>
  <c r="N36" i="1"/>
  <c r="L61" i="1"/>
  <c r="L82" i="1"/>
  <c r="N108" i="1"/>
  <c r="J115" i="1"/>
  <c r="N128" i="1"/>
  <c r="J141" i="1"/>
  <c r="N152" i="1"/>
  <c r="N193" i="1"/>
  <c r="N244" i="1"/>
  <c r="L257" i="1"/>
  <c r="N144" i="1"/>
  <c r="J168" i="1"/>
  <c r="N262" i="1"/>
  <c r="L69" i="1"/>
  <c r="L86" i="1"/>
  <c r="L99" i="1"/>
  <c r="J102" i="1"/>
  <c r="N112" i="1"/>
  <c r="J119" i="1"/>
  <c r="N133" i="1"/>
  <c r="J147" i="1"/>
  <c r="L158" i="1"/>
  <c r="N201" i="1"/>
  <c r="N208" i="1"/>
  <c r="N252" i="1"/>
  <c r="L267" i="1"/>
  <c r="L81" i="1"/>
  <c r="J81" i="1"/>
  <c r="L89" i="1"/>
  <c r="J89" i="1"/>
  <c r="L101" i="1"/>
  <c r="J101" i="1"/>
  <c r="L9" i="1"/>
  <c r="J9" i="1"/>
  <c r="L13" i="1"/>
  <c r="J13" i="1"/>
  <c r="N9" i="1"/>
  <c r="N13" i="1"/>
  <c r="J20" i="1"/>
  <c r="L29" i="1"/>
  <c r="L31" i="1"/>
  <c r="L33" i="1"/>
  <c r="L35" i="1"/>
  <c r="L37" i="1"/>
  <c r="L39" i="1"/>
  <c r="N42" i="1"/>
  <c r="L45" i="1"/>
  <c r="J48" i="1"/>
  <c r="N50" i="1"/>
  <c r="L53" i="1"/>
  <c r="J56" i="1"/>
  <c r="N58" i="1"/>
  <c r="J68" i="1"/>
  <c r="N70" i="1"/>
  <c r="J77" i="1"/>
  <c r="L177" i="1"/>
  <c r="N203" i="1"/>
  <c r="L12" i="1"/>
  <c r="J12" i="1"/>
  <c r="L85" i="1"/>
  <c r="J85" i="1"/>
  <c r="L97" i="1"/>
  <c r="J97" i="1"/>
  <c r="A11" i="1"/>
  <c r="A12" i="1" s="1"/>
  <c r="L10" i="1"/>
  <c r="J10" i="1"/>
  <c r="L14" i="1"/>
  <c r="J14" i="1"/>
  <c r="J42" i="1"/>
  <c r="L42" i="1"/>
  <c r="J46" i="1"/>
  <c r="L46" i="1"/>
  <c r="J50" i="1"/>
  <c r="L50" i="1"/>
  <c r="J54" i="1"/>
  <c r="L54" i="1"/>
  <c r="J58" i="1"/>
  <c r="L58" i="1"/>
  <c r="J62" i="1"/>
  <c r="L62" i="1"/>
  <c r="J70" i="1"/>
  <c r="L70" i="1"/>
  <c r="J75" i="1"/>
  <c r="L75" i="1"/>
  <c r="L79" i="1"/>
  <c r="J79" i="1"/>
  <c r="L83" i="1"/>
  <c r="J83" i="1"/>
  <c r="N29" i="1"/>
  <c r="N31" i="1"/>
  <c r="N33" i="1"/>
  <c r="N35" i="1"/>
  <c r="N37" i="1"/>
  <c r="N39" i="1"/>
  <c r="N211" i="1"/>
  <c r="L11" i="1"/>
  <c r="J11" i="1"/>
  <c r="L15" i="1"/>
  <c r="J15" i="1"/>
  <c r="L43" i="1"/>
  <c r="J43" i="1"/>
  <c r="L47" i="1"/>
  <c r="J47" i="1"/>
  <c r="L51" i="1"/>
  <c r="J51" i="1"/>
  <c r="L55" i="1"/>
  <c r="J55" i="1"/>
  <c r="L59" i="1"/>
  <c r="J59" i="1"/>
  <c r="L63" i="1"/>
  <c r="J63" i="1"/>
  <c r="L71" i="1"/>
  <c r="J71" i="1"/>
  <c r="L76" i="1"/>
  <c r="J76" i="1"/>
  <c r="L80" i="1"/>
  <c r="J80" i="1"/>
  <c r="L84" i="1"/>
  <c r="J84" i="1"/>
  <c r="L88" i="1"/>
  <c r="J88" i="1"/>
  <c r="L92" i="1"/>
  <c r="J92" i="1"/>
  <c r="J100" i="1"/>
  <c r="L100" i="1"/>
  <c r="L105" i="1"/>
  <c r="J105" i="1"/>
  <c r="L109" i="1"/>
  <c r="J109" i="1"/>
  <c r="L113" i="1"/>
  <c r="J113" i="1"/>
  <c r="L117" i="1"/>
  <c r="J117" i="1"/>
  <c r="L121" i="1"/>
  <c r="J121" i="1"/>
  <c r="L129" i="1"/>
  <c r="J129" i="1"/>
  <c r="L134" i="1"/>
  <c r="J134" i="1"/>
  <c r="L145" i="1"/>
  <c r="J145" i="1"/>
  <c r="L149" i="1"/>
  <c r="J149" i="1"/>
  <c r="L153" i="1"/>
  <c r="J153" i="1"/>
  <c r="J161" i="1"/>
  <c r="L161" i="1"/>
  <c r="J169" i="1"/>
  <c r="L169" i="1"/>
  <c r="L183" i="1"/>
  <c r="J183" i="1"/>
  <c r="N183" i="1"/>
  <c r="L187" i="1"/>
  <c r="J187" i="1"/>
  <c r="L191" i="1"/>
  <c r="J191" i="1"/>
  <c r="N191" i="1"/>
  <c r="L195" i="1"/>
  <c r="J195" i="1"/>
  <c r="L199" i="1"/>
  <c r="J199" i="1"/>
  <c r="N199" i="1"/>
  <c r="L203" i="1"/>
  <c r="J203" i="1"/>
  <c r="L207" i="1"/>
  <c r="J207" i="1"/>
  <c r="N207" i="1"/>
  <c r="L211" i="1"/>
  <c r="J211" i="1"/>
  <c r="L215" i="1"/>
  <c r="J215" i="1"/>
  <c r="N215" i="1"/>
  <c r="L223" i="1"/>
  <c r="J223" i="1"/>
  <c r="N223" i="1"/>
  <c r="L227" i="1"/>
  <c r="J227" i="1"/>
  <c r="N227" i="1"/>
  <c r="L231" i="1"/>
  <c r="J231" i="1"/>
  <c r="N231" i="1"/>
  <c r="L235" i="1"/>
  <c r="J235" i="1"/>
  <c r="N235" i="1"/>
  <c r="L241" i="1"/>
  <c r="J241" i="1"/>
  <c r="L245" i="1"/>
  <c r="J245" i="1"/>
  <c r="L249" i="1"/>
  <c r="J249" i="1"/>
  <c r="L253" i="1"/>
  <c r="J253" i="1"/>
  <c r="L259" i="1"/>
  <c r="J259" i="1"/>
  <c r="L263" i="1"/>
  <c r="J263" i="1"/>
  <c r="L269" i="1"/>
  <c r="J269" i="1"/>
  <c r="L273" i="1"/>
  <c r="J273" i="1"/>
  <c r="N10" i="1"/>
  <c r="N12" i="1"/>
  <c r="N14" i="1"/>
  <c r="L28" i="1"/>
  <c r="L30" i="1"/>
  <c r="L32" i="1"/>
  <c r="L34" i="1"/>
  <c r="L36" i="1"/>
  <c r="L38" i="1"/>
  <c r="L41" i="1"/>
  <c r="J44" i="1"/>
  <c r="N46" i="1"/>
  <c r="L49" i="1"/>
  <c r="J52" i="1"/>
  <c r="N54" i="1"/>
  <c r="L57" i="1"/>
  <c r="J60" i="1"/>
  <c r="N62" i="1"/>
  <c r="J72" i="1"/>
  <c r="N75" i="1"/>
  <c r="N100" i="1"/>
  <c r="L165" i="1"/>
  <c r="N187" i="1"/>
  <c r="L87" i="1"/>
  <c r="J87" i="1"/>
  <c r="L91" i="1"/>
  <c r="J91" i="1"/>
  <c r="L182" i="1"/>
  <c r="J182" i="1"/>
  <c r="N182" i="1"/>
  <c r="L186" i="1"/>
  <c r="J186" i="1"/>
  <c r="N186" i="1"/>
  <c r="L190" i="1"/>
  <c r="J190" i="1"/>
  <c r="N190" i="1"/>
  <c r="L194" i="1"/>
  <c r="J194" i="1"/>
  <c r="N194" i="1"/>
  <c r="L198" i="1"/>
  <c r="J198" i="1"/>
  <c r="N198" i="1"/>
  <c r="L202" i="1"/>
  <c r="J202" i="1"/>
  <c r="L206" i="1"/>
  <c r="J206" i="1"/>
  <c r="L210" i="1"/>
  <c r="J210" i="1"/>
  <c r="L214" i="1"/>
  <c r="J214" i="1"/>
  <c r="L220" i="1"/>
  <c r="J220" i="1"/>
  <c r="L226" i="1"/>
  <c r="N226" i="1"/>
  <c r="L230" i="1"/>
  <c r="N230" i="1"/>
  <c r="L234" i="1"/>
  <c r="N234" i="1"/>
  <c r="J240" i="1"/>
  <c r="L240" i="1"/>
  <c r="J244" i="1"/>
  <c r="L244" i="1"/>
  <c r="J248" i="1"/>
  <c r="L248" i="1"/>
  <c r="J252" i="1"/>
  <c r="L252" i="1"/>
  <c r="J258" i="1"/>
  <c r="L258" i="1"/>
  <c r="J262" i="1"/>
  <c r="L262" i="1"/>
  <c r="J268" i="1"/>
  <c r="L268" i="1"/>
  <c r="J272" i="1"/>
  <c r="L272" i="1"/>
  <c r="N15" i="1"/>
  <c r="N43" i="1"/>
  <c r="N47" i="1"/>
  <c r="N51" i="1"/>
  <c r="N55" i="1"/>
  <c r="N59" i="1"/>
  <c r="N63" i="1"/>
  <c r="N71" i="1"/>
  <c r="N76" i="1"/>
  <c r="N97" i="1"/>
  <c r="N101" i="1"/>
  <c r="L104" i="1"/>
  <c r="L108" i="1"/>
  <c r="L112" i="1"/>
  <c r="L116" i="1"/>
  <c r="L120" i="1"/>
  <c r="L128" i="1"/>
  <c r="L133" i="1"/>
  <c r="L144" i="1"/>
  <c r="L148" i="1"/>
  <c r="L152" i="1"/>
  <c r="J162" i="1"/>
  <c r="N169" i="1"/>
  <c r="N202" i="1"/>
  <c r="N210" i="1"/>
  <c r="N241" i="1"/>
  <c r="N249" i="1"/>
  <c r="N259" i="1"/>
  <c r="N269" i="1"/>
  <c r="L166" i="1"/>
  <c r="J166" i="1"/>
  <c r="L170" i="1"/>
  <c r="J170" i="1"/>
  <c r="L180" i="1"/>
  <c r="J180" i="1"/>
  <c r="N180" i="1"/>
  <c r="L184" i="1"/>
  <c r="J184" i="1"/>
  <c r="N184" i="1"/>
  <c r="L188" i="1"/>
  <c r="J188" i="1"/>
  <c r="N188" i="1"/>
  <c r="L192" i="1"/>
  <c r="J192" i="1"/>
  <c r="N192" i="1"/>
  <c r="L196" i="1"/>
  <c r="J196" i="1"/>
  <c r="N196" i="1"/>
  <c r="L200" i="1"/>
  <c r="J200" i="1"/>
  <c r="N200" i="1"/>
  <c r="L204" i="1"/>
  <c r="J204" i="1"/>
  <c r="L208" i="1"/>
  <c r="J208" i="1"/>
  <c r="L212" i="1"/>
  <c r="J212" i="1"/>
  <c r="L216" i="1"/>
  <c r="J216" i="1"/>
  <c r="L224" i="1"/>
  <c r="J224" i="1"/>
  <c r="L228" i="1"/>
  <c r="J228" i="1"/>
  <c r="L232" i="1"/>
  <c r="J232" i="1"/>
  <c r="L236" i="1"/>
  <c r="J236" i="1"/>
  <c r="L242" i="1"/>
  <c r="J242" i="1"/>
  <c r="L246" i="1"/>
  <c r="J246" i="1"/>
  <c r="L250" i="1"/>
  <c r="J250" i="1"/>
  <c r="L256" i="1"/>
  <c r="J256" i="1"/>
  <c r="L260" i="1"/>
  <c r="J260" i="1"/>
  <c r="L266" i="1"/>
  <c r="J266" i="1"/>
  <c r="L270" i="1"/>
  <c r="J270" i="1"/>
  <c r="L276" i="1"/>
  <c r="J276" i="1"/>
  <c r="N41" i="1"/>
  <c r="N45" i="1"/>
  <c r="N49" i="1"/>
  <c r="N53" i="1"/>
  <c r="N57" i="1"/>
  <c r="N61" i="1"/>
  <c r="N69" i="1"/>
  <c r="N74" i="1"/>
  <c r="N78" i="1"/>
  <c r="N82" i="1"/>
  <c r="N86" i="1"/>
  <c r="N90" i="1"/>
  <c r="N99" i="1"/>
  <c r="N105" i="1"/>
  <c r="N109" i="1"/>
  <c r="N113" i="1"/>
  <c r="N117" i="1"/>
  <c r="N121" i="1"/>
  <c r="N129" i="1"/>
  <c r="N134" i="1"/>
  <c r="N145" i="1"/>
  <c r="N149" i="1"/>
  <c r="N153" i="1"/>
  <c r="N165" i="1"/>
  <c r="N177" i="1"/>
  <c r="N206" i="1"/>
  <c r="N214" i="1"/>
  <c r="J243" i="1"/>
  <c r="N245" i="1"/>
  <c r="J251" i="1"/>
  <c r="N253" i="1"/>
  <c r="J261" i="1"/>
  <c r="N263" i="1"/>
  <c r="J271" i="1"/>
  <c r="N273" i="1"/>
  <c r="L163" i="1"/>
  <c r="J163" i="1"/>
  <c r="L167" i="1"/>
  <c r="J167" i="1"/>
  <c r="L171" i="1"/>
  <c r="J171" i="1"/>
  <c r="L181" i="1"/>
  <c r="J181" i="1"/>
  <c r="L185" i="1"/>
  <c r="J185" i="1"/>
  <c r="L189" i="1"/>
  <c r="J189" i="1"/>
  <c r="L193" i="1"/>
  <c r="J193" i="1"/>
  <c r="L197" i="1"/>
  <c r="J197" i="1"/>
  <c r="L201" i="1"/>
  <c r="J201" i="1"/>
  <c r="L205" i="1"/>
  <c r="J205" i="1"/>
  <c r="L209" i="1"/>
  <c r="J209" i="1"/>
  <c r="L213" i="1"/>
  <c r="J213" i="1"/>
  <c r="L217" i="1"/>
  <c r="J217" i="1"/>
  <c r="L225" i="1"/>
  <c r="N225" i="1"/>
  <c r="L229" i="1"/>
  <c r="N229" i="1"/>
  <c r="L233" i="1"/>
  <c r="N233" i="1"/>
  <c r="N20" i="1"/>
  <c r="N22" i="1" s="1"/>
  <c r="N44" i="1"/>
  <c r="N48" i="1"/>
  <c r="N52" i="1"/>
  <c r="N56" i="1"/>
  <c r="N60" i="1"/>
  <c r="N68" i="1"/>
  <c r="N72" i="1"/>
  <c r="N77" i="1"/>
  <c r="N79" i="1"/>
  <c r="N83" i="1"/>
  <c r="N87" i="1"/>
  <c r="N91" i="1"/>
  <c r="N98" i="1"/>
  <c r="J106" i="1"/>
  <c r="J110" i="1"/>
  <c r="J114" i="1"/>
  <c r="J118" i="1"/>
  <c r="J122" i="1"/>
  <c r="J131" i="1"/>
  <c r="J139" i="1"/>
  <c r="J146" i="1"/>
  <c r="J150" i="1"/>
  <c r="J154" i="1"/>
  <c r="N157" i="1"/>
  <c r="N161" i="1"/>
  <c r="J164" i="1"/>
  <c r="J174" i="1"/>
  <c r="N204" i="1"/>
  <c r="N212" i="1"/>
  <c r="J226" i="1"/>
  <c r="J230" i="1"/>
  <c r="J234" i="1"/>
  <c r="N240" i="1"/>
  <c r="N248" i="1"/>
  <c r="N258" i="1"/>
  <c r="N268" i="1"/>
  <c r="N81" i="1"/>
  <c r="N85" i="1"/>
  <c r="N89" i="1"/>
  <c r="N102" i="1"/>
  <c r="N107" i="1"/>
  <c r="N111" i="1"/>
  <c r="N115" i="1"/>
  <c r="N119" i="1"/>
  <c r="N127" i="1"/>
  <c r="N132" i="1"/>
  <c r="N141" i="1"/>
  <c r="N147" i="1"/>
  <c r="N151" i="1"/>
  <c r="N158" i="1"/>
  <c r="N162" i="1"/>
  <c r="N166" i="1"/>
  <c r="N170" i="1"/>
  <c r="N220" i="1"/>
  <c r="N80" i="1"/>
  <c r="N84" i="1"/>
  <c r="N88" i="1"/>
  <c r="N92" i="1"/>
  <c r="N106" i="1"/>
  <c r="N110" i="1"/>
  <c r="N114" i="1"/>
  <c r="N118" i="1"/>
  <c r="N122" i="1"/>
  <c r="N131" i="1"/>
  <c r="N139" i="1"/>
  <c r="N146" i="1"/>
  <c r="N150" i="1"/>
  <c r="N154" i="1"/>
  <c r="N164" i="1"/>
  <c r="N168" i="1"/>
  <c r="N174" i="1"/>
  <c r="N239" i="1"/>
  <c r="N243" i="1"/>
  <c r="N247" i="1"/>
  <c r="N251" i="1"/>
  <c r="N257" i="1"/>
  <c r="N261" i="1"/>
  <c r="N267" i="1"/>
  <c r="N271" i="1"/>
  <c r="N163" i="1"/>
  <c r="N167" i="1"/>
  <c r="N171" i="1"/>
  <c r="N236" i="1"/>
  <c r="N242" i="1"/>
  <c r="N246" i="1"/>
  <c r="N250" i="1"/>
  <c r="N256" i="1"/>
  <c r="N260" i="1"/>
  <c r="N266" i="1"/>
  <c r="N270" i="1"/>
  <c r="N276" i="1"/>
  <c r="N279" i="1" l="1"/>
  <c r="A13" i="1"/>
  <c r="A14" i="1" s="1"/>
  <c r="A15" i="1" s="1"/>
  <c r="N16" i="1"/>
  <c r="N282" i="1" s="1"/>
  <c r="N285" i="1" l="1"/>
  <c r="N284" i="1"/>
  <c r="N283" i="1"/>
  <c r="N286" i="1"/>
  <c r="A20" i="1"/>
  <c r="A28" i="1" l="1"/>
  <c r="A29" i="1" l="1"/>
  <c r="A30" i="1" l="1"/>
  <c r="A31" i="1"/>
  <c r="A32" i="1" l="1"/>
  <c r="A33" i="1"/>
  <c r="A34" i="1" l="1"/>
  <c r="A35" i="1" l="1"/>
  <c r="A36" i="1" s="1"/>
  <c r="A37" i="1" s="1"/>
  <c r="A38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7" i="1" s="1"/>
  <c r="A98" i="1" s="1"/>
  <c r="A99" i="1" s="1"/>
  <c r="A100" i="1" s="1"/>
  <c r="A101" i="1" s="1"/>
  <c r="A102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7" i="1" s="1"/>
  <c r="A128" i="1" s="1"/>
  <c r="A129" i="1" s="1"/>
  <c r="A131" i="1" s="1"/>
  <c r="A132" i="1" s="1"/>
  <c r="A133" i="1" s="1"/>
  <c r="A134" i="1" s="1"/>
  <c r="A139" i="1" s="1"/>
  <c r="A141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7" i="1" s="1"/>
  <c r="A158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4" i="1" s="1"/>
  <c r="A177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20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6" i="1" s="1"/>
  <c r="A257" i="1" s="1"/>
  <c r="A258" i="1" s="1"/>
  <c r="A259" i="1" s="1"/>
  <c r="A260" i="1" s="1"/>
  <c r="A261" i="1" s="1"/>
  <c r="A262" i="1" s="1"/>
  <c r="A263" i="1" s="1"/>
  <c r="A266" i="1" s="1"/>
  <c r="A267" i="1" s="1"/>
  <c r="A268" i="1" s="1"/>
  <c r="A269" i="1" s="1"/>
  <c r="A270" i="1" s="1"/>
  <c r="A271" i="1" s="1"/>
  <c r="A272" i="1" s="1"/>
  <c r="A273" i="1" s="1"/>
  <c r="A276" i="1" s="1"/>
</calcChain>
</file>

<file path=xl/sharedStrings.xml><?xml version="1.0" encoding="utf-8"?>
<sst xmlns="http://schemas.openxmlformats.org/spreadsheetml/2006/main" count="486" uniqueCount="242">
  <si>
    <t>DETAILED BREAKDOWN OF ITEMS</t>
  </si>
  <si>
    <t>Project Name</t>
  </si>
  <si>
    <t>Project Address</t>
  </si>
  <si>
    <t>Scope:</t>
  </si>
  <si>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</si>
  <si>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</si>
  <si>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</si>
  <si>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</si>
  <si>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</si>
  <si>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</si>
  <si>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</si>
  <si>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</si>
  <si>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UNIT LABOR COST</t>
  </si>
  <si>
    <t>TOTAL LABOR COST</t>
  </si>
  <si>
    <t>UNIT MATERIAL  COST</t>
  </si>
  <si>
    <t>TOTAL MATERIAL COST</t>
  </si>
  <si>
    <t>UNIT PRICE (Labor &amp; Material)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</si>
  <si>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</si>
  <si>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</si>
  <si>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</si>
  <si>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</si>
  <si>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</si>
  <si>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</si>
  <si>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</si>
  <si>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</si>
  <si>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</si>
  <si>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</si>
  <si>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</si>
  <si>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DIVISION 22- PLUMBING</t>
  </si>
  <si>
    <t>EA</t>
  </si>
  <si>
    <t>BELOW WASTE, VENT &amp; GREASE WASTE PIPING</t>
  </si>
  <si>
    <t>FITTINGS</t>
  </si>
  <si>
    <t>ABOVE WASTE, VENT PIPING</t>
  </si>
  <si>
    <t>Type M Copper Pipe W/ 1/2" Thick Fiberglass ASJ/SSL, JOHN MANVILLE MICRO-LOK PIPE INSULATION KNAUF (Assumed)</t>
  </si>
  <si>
    <t>TOTAL AMOUNT</t>
  </si>
  <si>
    <t>CONTIGENCIES (5%)</t>
  </si>
  <si>
    <t>OVERHEAD &amp; PROFIT (15%)</t>
  </si>
  <si>
    <t>TOTAL BASEBID</t>
  </si>
  <si>
    <t>PLUMBING FIXTURES</t>
  </si>
  <si>
    <t>Vacuum Breaker</t>
  </si>
  <si>
    <t>75mm Dia Waste Pipe</t>
  </si>
  <si>
    <t>100mm Dia Waste Pipe</t>
  </si>
  <si>
    <t>150mm Dia Wye</t>
  </si>
  <si>
    <t>40mm Dia Vent Pipe</t>
  </si>
  <si>
    <t>40mm Dia Waste Pipe</t>
  </si>
  <si>
    <t>50mm Dia Waste Pipe</t>
  </si>
  <si>
    <t>100mm Dia Wye</t>
  </si>
  <si>
    <t>20mm Dia Tee</t>
  </si>
  <si>
    <t>50mm Dia Vent Pipe</t>
  </si>
  <si>
    <t>DIVISION 02-EXISTING CONDITIONS</t>
  </si>
  <si>
    <t>Remove Existing Water Pumps</t>
  </si>
  <si>
    <t>M</t>
  </si>
  <si>
    <t xml:space="preserve">WATER </t>
  </si>
  <si>
    <t xml:space="preserve">TYPE ”L" HARD DRAWN COPPER </t>
  </si>
  <si>
    <t>PIPES</t>
  </si>
  <si>
    <t>150mm Cold Water Pipe</t>
  </si>
  <si>
    <t>75mm Cold Water Pipe</t>
  </si>
  <si>
    <t>65mm Cold Water Pipe</t>
  </si>
  <si>
    <t>40mm Cold Water Pipe</t>
  </si>
  <si>
    <t>32mm Cold Water Pipe</t>
  </si>
  <si>
    <t>20mm Cold Water Pipe</t>
  </si>
  <si>
    <t>12mm Cold Water Pipe</t>
  </si>
  <si>
    <t>20mm Hot Water Pipe</t>
  </si>
  <si>
    <t>12mm Hot Water Pipe</t>
  </si>
  <si>
    <t>12mm Trap Primer Pipe</t>
  </si>
  <si>
    <t>12mm Hot Water Return Pipe</t>
  </si>
  <si>
    <t>150mm Dia 90 Degree Elbow</t>
  </si>
  <si>
    <t>75mm Dia 90 Degree Elbow</t>
  </si>
  <si>
    <t>60mm Dia 90 Degree Elbow</t>
  </si>
  <si>
    <t>20mm Dia 90 Degree Elbow</t>
  </si>
  <si>
    <t>75mm Dia Tee</t>
  </si>
  <si>
    <t>12mm Dia 90 Degree Elbow</t>
  </si>
  <si>
    <t>65mm Dia Tee</t>
  </si>
  <si>
    <t>12mm Dia Tee</t>
  </si>
  <si>
    <t>75mm x 65 mm Dia Tee</t>
  </si>
  <si>
    <t>20mm x 12mm Dia Tee</t>
  </si>
  <si>
    <t>50mm x 20mm Dia Tee</t>
  </si>
  <si>
    <t>40mm x 20mm Dia Tee</t>
  </si>
  <si>
    <t>50mm x 12mm Dia Tee</t>
  </si>
  <si>
    <t>32mm x 20mm Dia Tee</t>
  </si>
  <si>
    <t>75mm x 50mm Dia Reducer</t>
  </si>
  <si>
    <t>50mm x 40mm Dia Reducer</t>
  </si>
  <si>
    <t>65mm x 50mm Dia Reducer</t>
  </si>
  <si>
    <t>40mm x 32mm Dia Reducer</t>
  </si>
  <si>
    <t>65mm x 20mm Dia Reducer</t>
  </si>
  <si>
    <t>20mm x 12mm Dia Reducer</t>
  </si>
  <si>
    <t>32mm x 12mm Dia Reducer</t>
  </si>
  <si>
    <t>32mm x 20mm Dia Reducer</t>
  </si>
  <si>
    <t xml:space="preserve">PIPING TO BE CSA-B181.1, CSA-B181.2, CSA-B182.1 </t>
  </si>
  <si>
    <t>150mm Dia Waste Pipe</t>
  </si>
  <si>
    <t>100mm Dia Double Wye</t>
  </si>
  <si>
    <t>75mm Dia Double Wye</t>
  </si>
  <si>
    <t>75mm Dia Wye</t>
  </si>
  <si>
    <t>150mm x 100mm Dia Wye</t>
  </si>
  <si>
    <t>50mm Dia Wye</t>
  </si>
  <si>
    <t>50mm Dia Wye Combo</t>
  </si>
  <si>
    <t>150mm x 75mm Dia Wye</t>
  </si>
  <si>
    <t>100mm x 75mm Dia Wye</t>
  </si>
  <si>
    <t>100mm x 50mm Dia Wye</t>
  </si>
  <si>
    <t>75mm x 50mm Dia Wye</t>
  </si>
  <si>
    <t>150mm Dia 45 Degree Elbow</t>
  </si>
  <si>
    <t>100mm Dia 45 Degree Elbow</t>
  </si>
  <si>
    <t>75mm Dia 45 Degree Elbow</t>
  </si>
  <si>
    <t>50mm Dia 45 Degree Elbow</t>
  </si>
  <si>
    <t>100mm x 75mm Dia Reducer</t>
  </si>
  <si>
    <t xml:space="preserve">CSA-B181.2, IPEX SYSTEM 15XFR </t>
  </si>
  <si>
    <t>40mm Dia Wye</t>
  </si>
  <si>
    <t>75mm Dia Wye Combo</t>
  </si>
  <si>
    <t>50mm Dia Tee</t>
  </si>
  <si>
    <t>40mm Dia 90 Degree Elbow</t>
  </si>
  <si>
    <t>40mm Dia 45 Degree Elbow</t>
  </si>
  <si>
    <t>75mm x 40mm Dia Reducer</t>
  </si>
  <si>
    <t>40mm Dia Tee</t>
  </si>
  <si>
    <t>STORM DRAIN</t>
  </si>
  <si>
    <t>Corrugated Steel Pipe (CSP) (ASSUMED)</t>
  </si>
  <si>
    <t>200mm Dia Rain Water Leader Pipe</t>
  </si>
  <si>
    <t>150mm Dia Rain Water Leader Pipe</t>
  </si>
  <si>
    <t>100mm Dia Rain Water Leader Pipe</t>
  </si>
  <si>
    <t>200mm x 150mm Dia Wye</t>
  </si>
  <si>
    <t>150mm x 150mm Dia Wye</t>
  </si>
  <si>
    <t>CONDENSATE DRAIN</t>
  </si>
  <si>
    <t>20mm Dia Condensate Drain</t>
  </si>
  <si>
    <t>CLEANOUT &amp; DRAINS</t>
  </si>
  <si>
    <t>50mm Cleanout</t>
  </si>
  <si>
    <t>75mm Cleanout</t>
  </si>
  <si>
    <t>100mm Cleanout</t>
  </si>
  <si>
    <t>150mm Cleanout</t>
  </si>
  <si>
    <t>200mm Cleanout</t>
  </si>
  <si>
    <t>12mm Cleanout</t>
  </si>
  <si>
    <t>Fd-1: Floor Drain
Manufacturer: Zurn
Model  No.: Zn —415— Bf— P</t>
  </si>
  <si>
    <t>Fd-2: Floor Drain
Manufacturer: Zurn
Model  No.: Zn—415—B—P</t>
  </si>
  <si>
    <t>Fd-3: Floor Drain
Manufacturer: Zurn
Model  No.: Z-1739</t>
  </si>
  <si>
    <t>Rd-1: Roof Drain
Manufacturer: Zurn
Model  No.: Z—100—150— C— Ea— R—Vp</t>
  </si>
  <si>
    <t>75 mm Funnel Drain</t>
  </si>
  <si>
    <t>P-TRAPS</t>
  </si>
  <si>
    <t>75mm P-Trap</t>
  </si>
  <si>
    <t>50mm P-Trap</t>
  </si>
  <si>
    <t>Bt—1: Bathtub
Manufacturer: Acrylic Longevity
Model No.: Horizon   I 1560   Left   Drain
Colour: White</t>
  </si>
  <si>
    <t>Bt—2: Bathtub
Manufacturer: Acrylic Longevity
Model No.: Horizon   I 1560   Right   Drain
Colour: White</t>
  </si>
  <si>
    <t>Bt—3: Bathtub
Manufacturer: Acrylic
Longevity
Model No.: Horizon   I1560  Right  Drain
Colour: White</t>
  </si>
  <si>
    <t>Lav-1: Lavatory
Manufacturer: Standard
Model No.: Lucerne 0355.021
Colour: White</t>
  </si>
  <si>
    <t>Lav-2: Lavatory
Manufacturer: American Standard
Model No.: Cadet 9494.1 00
Colour: White</t>
  </si>
  <si>
    <t>Sh   — 1: Shower
Manufacturer: Longevity Acrylic
Model No.: Heritage 9160
Colour: White</t>
  </si>
  <si>
    <t>Sk-1: Sink
Manufacturer: Franke
Model No.: Albs7806P—1
Colour: S.S.</t>
  </si>
  <si>
    <t xml:space="preserve">Sk—2: Sink
Manufacturer: Franke
Model No.: Lbs78O6P-1
Colour: </t>
  </si>
  <si>
    <t>Wc-1: Water Closet
Manufacturer: American Standard
Model No.: Cadet  Flowise 2467.100
Colour: White</t>
  </si>
  <si>
    <t>Wc—2: Water Closet
Manufacturer: American Standard
Model No.: Cadet  Flowise 2462.100
Colour: White</t>
  </si>
  <si>
    <t>Ms— 1: Mop Sink
Manufacturer: American Standard
Model No.: 7741</t>
  </si>
  <si>
    <t>PUMP</t>
  </si>
  <si>
    <t>P-1: Circulator Pump
Manufacturer: Bell &amp; Gossett
Model: ECOCIRC XL 20-35</t>
  </si>
  <si>
    <t>HOSE BIB</t>
  </si>
  <si>
    <t>Hb: Hose Bibb
Manufacturer: Watts
Model No.: N/A</t>
  </si>
  <si>
    <t>WATER HEATER</t>
  </si>
  <si>
    <t>HWT-1: Domestic Water Tank
MODEL: GIANT 142STE-2F7M</t>
  </si>
  <si>
    <t>HWT-2: Domestic Water Tank
MODEL: GIANT 142STE-2F7M</t>
  </si>
  <si>
    <t>HWT-3: Domestic Water Tank
MODEL: GIANT 142STE-2F7M</t>
  </si>
  <si>
    <t>HWT-4: Domestic Water Tank
MODEL: GIANT 142STE-2F7M</t>
  </si>
  <si>
    <t>HWT-5: Domestic Water Tank
MODEL: GIANT 142STE-2F7M</t>
  </si>
  <si>
    <t>HWT-6: Domestic Water Tank
MODEL: GIANT 142STE-2F7M</t>
  </si>
  <si>
    <t>HWT-7: Domestic Water Tank
MODEL: GIANT 142STE-2F7M</t>
  </si>
  <si>
    <t>HWT-8: Domestic Water Tank
MODEL: GIANT 142STE-2F7M</t>
  </si>
  <si>
    <t>HWT-9: Domestic Water Tank
MODEL: GIANT 142STE-2F7M</t>
  </si>
  <si>
    <t>HWT-10: Domestic Water Tank
MODEL: GIANT 142STE-2F7M</t>
  </si>
  <si>
    <t>HWT-11: Domestic Water Tank
MODEL: GIANT 142STE-2F7M</t>
  </si>
  <si>
    <t>HWT-12: Domestic Water Tank
MODEL: GIANT 142STE-2F7M</t>
  </si>
  <si>
    <t>HWT-13: Domestic Water Tank
MODEL: GIANT 142STE-2F7M</t>
  </si>
  <si>
    <t>HWT-14: Domestic Water Tank
MODEL: GIANT 142STE-2F7M</t>
  </si>
  <si>
    <t>HWT-15: Domestic Water Tank
MODEL: GIANT 142STE-2F7M</t>
  </si>
  <si>
    <t>HWT-16: Domestic Water Tank
MODEL: GIANT 142STE-2F7M</t>
  </si>
  <si>
    <t>HWT-17: Domestic Water Tank
MODEL: GIANT 142STE-2F7M</t>
  </si>
  <si>
    <t>HWT-18: Domestic Water Tank
MODEL: GIANT 142STE-2F7M</t>
  </si>
  <si>
    <t>HWT-19: Domestic Water Tank
MODEL: GIANT 142STE-2F7M</t>
  </si>
  <si>
    <t>HWT-20: Domestic Water Tank
MODEL: GIANT 142STE-2F7M</t>
  </si>
  <si>
    <t>HWT-21: Domestic Water Tank
MODEL: GIANT 142STE-2F7M</t>
  </si>
  <si>
    <t>HWT-22: Domestic Water Tank
MODEL: GIANT 142STE-2F7M</t>
  </si>
  <si>
    <t>HWT-23: Domestic Water Tank
MODEL: GIANT 142STE-2F7M</t>
  </si>
  <si>
    <t>HWT-24: Domestic Water Tank
MODEL: GIANT 142STE-2F7M</t>
  </si>
  <si>
    <t>HWT-25: Domestic Water Tank
MODEL: GIANT 142STE-2F7M</t>
  </si>
  <si>
    <t>HWT-26: Domestic Water Tank
MODEL: GIANT 142STE-2F7M</t>
  </si>
  <si>
    <t>HWT-27: Domestic Water Tank
MODEL: GIANT 142STE-2F7M</t>
  </si>
  <si>
    <t>HWT-28: Domestic Water Tank
MODEL: GIANT 142STE-2F7M</t>
  </si>
  <si>
    <t>HWT-29: Domestic Water Tank
MODEL: GIANT 142STE-2F7M</t>
  </si>
  <si>
    <t>HWT-30: Domestic Water Tank
MODEL: GIANT 142STE-2F7M</t>
  </si>
  <si>
    <t>HWT-31: Domestic Water Tank
MODEL: GIANT 142STE-2F7M</t>
  </si>
  <si>
    <t>HWT-32: Domestic Water Tank
MODEL: GIANT 142STE-2F7M</t>
  </si>
  <si>
    <t>HWT-33: Domestic Water Tank
MODEL: GIANT 142STE-2F7M</t>
  </si>
  <si>
    <t>HWT-34: Domestic Water Tank
MODEL: GIANT 142STE-2F7M</t>
  </si>
  <si>
    <t>HWT-35: Domestic Water Tank
MODEL: GIANT 142STE-2F7M</t>
  </si>
  <si>
    <t>HWT-36: Domestic Water Tank
MODEL: GIANT 142STE-2F7M</t>
  </si>
  <si>
    <t>HWT-37: Domestic Water Tank
MODEL: GIANT 142STE-2F7M</t>
  </si>
  <si>
    <t>HWT-38: Domestic Water Tank
MODEL: GIANT 142STE-2F7M</t>
  </si>
  <si>
    <t>EXPANSION TANK</t>
  </si>
  <si>
    <t>Expansion Tank
Model: Zurn Xt-8
Capacity: 2.1 Gallon</t>
  </si>
  <si>
    <t>VALVES</t>
  </si>
  <si>
    <t>20mm Ball Valve</t>
  </si>
  <si>
    <t>12mm Ball Valve</t>
  </si>
  <si>
    <t>20mm Check Valve</t>
  </si>
  <si>
    <t>12mm Shutoff Valve</t>
  </si>
  <si>
    <t>20mm Union</t>
  </si>
  <si>
    <t>75mm Os&amp;Y Gate Valve.</t>
  </si>
  <si>
    <t>12mm Trap Primer Valve</t>
  </si>
  <si>
    <t>75mm Isolated Shut-Off Valve</t>
  </si>
  <si>
    <t>75mm Monitored Isolation Os&amp;Y Gate Valve.</t>
  </si>
  <si>
    <t>20mm Pressure And Temperature Relief Valve</t>
  </si>
  <si>
    <t>Misc.</t>
  </si>
  <si>
    <t>12mm Water Arrestor</t>
  </si>
  <si>
    <t>Shock Absorber</t>
  </si>
  <si>
    <t>65mm  Backflow Prevention (Bfp)</t>
  </si>
  <si>
    <t>Back-Siphonage Backflow Preventer With 20Mm. Std. Male Hose Thread Connection.</t>
  </si>
  <si>
    <t>Symmons Lm-600 Laundry Mate Washing Machine Valve C/W Stops</t>
  </si>
  <si>
    <t>12mm Shock Absorbers C/W Access Door</t>
  </si>
  <si>
    <t>750mm High Pipe Supports</t>
  </si>
  <si>
    <t>Air Gap Fitting</t>
  </si>
  <si>
    <t>75mm Reducer</t>
  </si>
  <si>
    <t>75mm Strainer</t>
  </si>
  <si>
    <t>Test Tee connection</t>
  </si>
  <si>
    <t>75mm Funnel &amp; Floor Drain</t>
  </si>
  <si>
    <t>Corrosion-Resistant Watertight 100Mm High Drain Pan. C/W
20mm Drain Routed To Floor Drain.</t>
  </si>
  <si>
    <t>Tank Drain With Hose Connection</t>
  </si>
  <si>
    <t>INSULATION</t>
  </si>
  <si>
    <t>25 mm Thick Dual Temperature Class Fibre Pipe Insulation For 150mm Pipe</t>
  </si>
  <si>
    <t>25 mm Thick Dual Temperature Class Fibre Pipe Insulation For 75mm Pipe</t>
  </si>
  <si>
    <t>25 mm Thick Dual Temperature Class Fibre Pipe Insulation For 65mm Pipe</t>
  </si>
  <si>
    <t>25 mm Thick Dual Temperature Class Fibre Pipe Insulation For 50mm Pipe</t>
  </si>
  <si>
    <t>25 mm Thick Dual Temperature Class Fibre Pipe Insulation For 40mm Pipe</t>
  </si>
  <si>
    <t>25 mm Thick Dual Temperature Class Fibre Pipe Insulation For 32mm Pipe</t>
  </si>
  <si>
    <t>25 mm Thick Dual Temperature Class Fibre Pipe Insulation For 20mm Pipe</t>
  </si>
  <si>
    <t>25 mm Thick Dual Temperature Class Fibre Pipe Insulation For 12mm Pipe</t>
  </si>
  <si>
    <t>HANGER ROD</t>
  </si>
  <si>
    <t>12mm Dia Clevis hanger w/ 9mm thread rod</t>
  </si>
  <si>
    <t>20mm Dia Clevis hanger w/ 9mm thread rod</t>
  </si>
  <si>
    <t>32mm Dia Clevis hanger w/ 9mm thread rod</t>
  </si>
  <si>
    <t>40mm Dia Clevis hanger w/ 12mm thread rod</t>
  </si>
  <si>
    <t>50mm Dia Clevis hanger w/ 12mm thread rod</t>
  </si>
  <si>
    <t>65mm Dia Clevis hanger w/ 12mm thread rod</t>
  </si>
  <si>
    <t>75mm Dia Clevis hanger w/ 12mm thread rod</t>
  </si>
  <si>
    <t>150mm Dia Clevis hanger w/ 12mm thread rod</t>
  </si>
  <si>
    <t>TRENCHING</t>
  </si>
  <si>
    <t>Trenching &amp; Backfillings</t>
  </si>
  <si>
    <t>CM</t>
  </si>
  <si>
    <t xml:space="preserve">PLUMBING </t>
  </si>
  <si>
    <t>TAX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</si>
</sst>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00000"/>
    <numFmt numFmtId="167" formatCode="_-[$$-409]* #,##0.00_ ;_-[$$-409]* \-#,##0.00\ ;_-[$$-409]* &quot;-&quot;??_ ;_-@_ "/>
    <numFmt numFmtId="168" formatCode="_(&quot;$&quot;* #,##0.0_);_(&quot;$&quot;* \(#,##0.0\);_(&quot;$&quot;* &quot;-&quot;??_);_(@_)"/>
  </numFmts>
  <fonts count="32">
    <font>
      <sz val="11"/>
      <color theme="1"/>
      <name val="Tw Cen MT"/>
      <charset val="134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b/>
      <sz val="12"/>
      <color theme="0"/>
      <name val="Times New Roman"/>
      <family val="1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2"/>
      <color rgb="FF009A88"/>
      <name val="Calibri"/>
      <family val="2"/>
    </font>
    <font>
      <b/>
      <sz val="12"/>
      <color theme="0"/>
      <name val="Calibri"/>
      <family val="2"/>
    </font>
    <font>
      <sz val="12"/>
      <color indexed="9"/>
      <name val="Calibri"/>
      <family val="2"/>
    </font>
    <font>
      <sz val="12"/>
      <color rgb="FFFFFFFF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u/>
      <sz val="12"/>
      <color indexed="10"/>
      <name val="Calibri"/>
      <family val="2"/>
    </font>
    <font>
      <sz val="12"/>
      <color rgb="FF0C0C0C"/>
      <name val="Calibri"/>
      <family val="2"/>
    </font>
    <font>
      <b/>
      <sz val="12"/>
      <color theme="6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C0C0C"/>
      <name val="Calibri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color theme="1"/>
      <name val="Calibri"/>
      <family val="2"/>
    </font>
    <font>
      <b/>
      <sz val="12"/>
      <color indexed="9"/>
      <name val="Calibri"/>
      <family val="2"/>
    </font>
    <font>
      <b/>
      <sz val="14"/>
      <color theme="1"/>
      <name val="Calibri"/>
      <charset val="134"/>
    </font>
    <font>
      <b/>
      <sz val="14"/>
      <name val="Calibri"/>
      <charset val="134"/>
    </font>
    <font>
      <sz val="12"/>
      <color theme="1"/>
      <name val="Calibri"/>
      <charset val="134"/>
    </font>
    <font>
      <b/>
      <sz val="12"/>
      <color rgb="FF000000"/>
      <name val="Calibri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3554"/>
        <bgColor indexed="64"/>
      </patternFill>
    </fill>
    <fill>
      <patternFill patternType="solid">
        <fgColor rgb="FF013554"/>
        <bgColor rgb="FF366092"/>
      </patternFill>
    </fill>
    <fill>
      <patternFill patternType="solid">
        <fgColor rgb="FF9DC3E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3743705557422"/>
        <bgColor rgb="FFDAEEF3"/>
      </patternFill>
    </fill>
    <fill>
      <patternFill patternType="solid">
        <fgColor theme="0" tint="-0.14993743705557422"/>
        <bgColor rgb="FFB6DDE8"/>
      </patternFill>
    </fill>
    <fill>
      <patternFill patternType="solid">
        <fgColor theme="0" tint="-0.14993743705557422"/>
        <bgColor rgb="FF92CDD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366092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164" fontId="25" fillId="0" borderId="0" applyFont="0" applyFill="0" applyBorder="0" applyAlignment="0" applyProtection="0"/>
    <xf numFmtId="0" fontId="25" fillId="11" borderId="31" applyNumberFormat="0" applyFont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5" fillId="0" borderId="0"/>
    <xf numFmtId="0" fontId="22" fillId="0" borderId="0"/>
    <xf numFmtId="0" fontId="25" fillId="0" borderId="0"/>
    <xf numFmtId="0" fontId="23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" fontId="24" fillId="2" borderId="9">
      <alignment horizontal="center" vertical="center"/>
    </xf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3" fontId="5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6" fontId="10" fillId="4" borderId="8" xfId="0" applyNumberFormat="1" applyFont="1" applyFill="1" applyBorder="1" applyAlignment="1">
      <alignment horizontal="center" vertical="center" wrapText="1"/>
    </xf>
    <xf numFmtId="166" fontId="10" fillId="4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6" fontId="11" fillId="4" borderId="8" xfId="0" applyNumberFormat="1" applyFont="1" applyFill="1" applyBorder="1" applyAlignment="1">
      <alignment horizontal="center" vertical="center" wrapText="1"/>
    </xf>
    <xf numFmtId="166" fontId="11" fillId="4" borderId="9" xfId="0" applyNumberFormat="1" applyFont="1" applyFill="1" applyBorder="1" applyAlignment="1">
      <alignment horizontal="center" vertical="center" wrapText="1"/>
    </xf>
    <xf numFmtId="166" fontId="12" fillId="5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center" wrapText="1"/>
    </xf>
    <xf numFmtId="1" fontId="6" fillId="2" borderId="10" xfId="2" applyNumberFormat="1" applyFont="1" applyFill="1" applyBorder="1" applyAlignment="1">
      <alignment horizontal="center" vertical="center" wrapText="1"/>
    </xf>
    <xf numFmtId="1" fontId="6" fillId="2" borderId="11" xfId="2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1" fontId="6" fillId="2" borderId="13" xfId="2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4" fillId="6" borderId="9" xfId="0" applyFont="1" applyFill="1" applyBorder="1" applyAlignment="1">
      <alignment horizontal="center" wrapText="1"/>
    </xf>
    <xf numFmtId="1" fontId="1" fillId="0" borderId="13" xfId="0" applyNumberFormat="1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167" fontId="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left" vertical="center"/>
    </xf>
    <xf numFmtId="167" fontId="18" fillId="2" borderId="0" xfId="0" applyNumberFormat="1" applyFont="1" applyFill="1" applyAlignment="1">
      <alignment horizontal="right" vertical="center"/>
    </xf>
    <xf numFmtId="167" fontId="17" fillId="2" borderId="0" xfId="0" applyNumberFormat="1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7" fontId="10" fillId="4" borderId="9" xfId="0" applyNumberFormat="1" applyFont="1" applyFill="1" applyBorder="1" applyAlignment="1">
      <alignment horizontal="center" vertical="center" wrapText="1"/>
    </xf>
    <xf numFmtId="167" fontId="10" fillId="4" borderId="9" xfId="1" applyNumberFormat="1" applyFont="1" applyFill="1" applyBorder="1" applyAlignment="1">
      <alignment horizontal="center" vertical="center" wrapText="1"/>
    </xf>
    <xf numFmtId="167" fontId="11" fillId="4" borderId="9" xfId="0" applyNumberFormat="1" applyFont="1" applyFill="1" applyBorder="1" applyAlignment="1">
      <alignment horizontal="center" vertical="center" wrapText="1"/>
    </xf>
    <xf numFmtId="167" fontId="11" fillId="4" borderId="9" xfId="1" applyNumberFormat="1" applyFont="1" applyFill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left" vertical="center" wrapText="1"/>
    </xf>
    <xf numFmtId="168" fontId="1" fillId="0" borderId="14" xfId="0" applyNumberFormat="1" applyFont="1" applyBorder="1" applyAlignment="1">
      <alignment horizontal="left" vertical="center" wrapText="1"/>
    </xf>
    <xf numFmtId="164" fontId="7" fillId="0" borderId="19" xfId="1" applyFont="1" applyFill="1" applyBorder="1" applyAlignment="1">
      <alignment horizontal="right" vertical="center" wrapText="1"/>
    </xf>
    <xf numFmtId="167" fontId="1" fillId="0" borderId="9" xfId="0" applyNumberFormat="1" applyFont="1" applyBorder="1" applyAlignment="1">
      <alignment horizontal="left" vertical="center"/>
    </xf>
    <xf numFmtId="167" fontId="8" fillId="2" borderId="6" xfId="0" applyNumberFormat="1" applyFont="1" applyFill="1" applyBorder="1" applyAlignment="1">
      <alignment horizontal="center" vertical="center" wrapText="1"/>
    </xf>
    <xf numFmtId="167" fontId="10" fillId="4" borderId="21" xfId="0" applyNumberFormat="1" applyFont="1" applyFill="1" applyBorder="1" applyAlignment="1">
      <alignment horizontal="center" vertical="center" wrapText="1"/>
    </xf>
    <xf numFmtId="167" fontId="11" fillId="4" borderId="2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165" fontId="14" fillId="7" borderId="2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7" fillId="0" borderId="25" xfId="0" applyFont="1" applyBorder="1" applyAlignment="1">
      <alignment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5" fontId="1" fillId="0" borderId="26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0" fillId="8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left" vertical="center" wrapText="1"/>
    </xf>
    <xf numFmtId="0" fontId="21" fillId="8" borderId="9" xfId="0" applyFont="1" applyFill="1" applyBorder="1" applyAlignment="1">
      <alignment horizontal="center" vertical="center" wrapText="1"/>
    </xf>
    <xf numFmtId="1" fontId="21" fillId="8" borderId="9" xfId="0" applyNumberFormat="1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wrapText="1"/>
    </xf>
    <xf numFmtId="0" fontId="20" fillId="9" borderId="8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wrapText="1"/>
    </xf>
    <xf numFmtId="0" fontId="20" fillId="10" borderId="8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wrapText="1"/>
    </xf>
    <xf numFmtId="0" fontId="20" fillId="10" borderId="28" xfId="0" applyFont="1" applyFill="1" applyBorder="1" applyAlignment="1">
      <alignment horizontal="left" vertical="center" wrapText="1"/>
    </xf>
    <xf numFmtId="0" fontId="3" fillId="10" borderId="29" xfId="0" applyFont="1" applyFill="1" applyBorder="1" applyAlignment="1">
      <alignment horizontal="center" vertical="center" wrapText="1"/>
    </xf>
    <xf numFmtId="166" fontId="20" fillId="10" borderId="29" xfId="0" applyNumberFormat="1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left" vertical="center" wrapText="1"/>
    </xf>
    <xf numFmtId="0" fontId="21" fillId="10" borderId="29" xfId="0" applyFont="1" applyFill="1" applyBorder="1" applyAlignment="1">
      <alignment horizontal="center" vertical="center" wrapText="1"/>
    </xf>
    <xf numFmtId="1" fontId="21" fillId="10" borderId="29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vertical="center" wrapText="1"/>
    </xf>
    <xf numFmtId="168" fontId="14" fillId="0" borderId="19" xfId="0" applyNumberFormat="1" applyFont="1" applyBorder="1" applyAlignment="1">
      <alignment vertical="center" wrapText="1"/>
    </xf>
    <xf numFmtId="168" fontId="2" fillId="0" borderId="19" xfId="0" applyNumberFormat="1" applyFont="1" applyBorder="1" applyAlignment="1">
      <alignment horizontal="center" vertical="center" wrapText="1"/>
    </xf>
    <xf numFmtId="164" fontId="21" fillId="8" borderId="9" xfId="0" applyNumberFormat="1" applyFont="1" applyFill="1" applyBorder="1" applyAlignment="1">
      <alignment horizontal="left" vertical="center" wrapText="1"/>
    </xf>
    <xf numFmtId="164" fontId="21" fillId="10" borderId="29" xfId="0" applyNumberFormat="1" applyFont="1" applyFill="1" applyBorder="1" applyAlignment="1">
      <alignment horizontal="left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43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165" fontId="6" fillId="0" borderId="25" xfId="0" applyNumberFormat="1" applyFont="1" applyBorder="1" applyAlignment="1">
      <alignment vertical="center" wrapText="1"/>
    </xf>
    <xf numFmtId="165" fontId="20" fillId="8" borderId="2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165" fontId="20" fillId="10" borderId="30" xfId="0" applyNumberFormat="1" applyFont="1" applyFill="1" applyBorder="1" applyAlignment="1">
      <alignment horizontal="left" vertical="center" wrapText="1"/>
    </xf>
    <xf numFmtId="43" fontId="3" fillId="0" borderId="0" xfId="0" applyNumberFormat="1" applyFont="1" applyAlignment="1">
      <alignment wrapText="1"/>
    </xf>
    <xf numFmtId="0" fontId="27" fillId="4" borderId="9" xfId="0" applyFont="1" applyFill="1" applyBorder="1" applyAlignment="1">
      <alignment horizontal="left" vertical="center" wrapText="1"/>
    </xf>
    <xf numFmtId="164" fontId="1" fillId="0" borderId="23" xfId="0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9" fillId="0" borderId="9" xfId="0" applyFont="1" applyBorder="1"/>
    <xf numFmtId="0" fontId="7" fillId="0" borderId="9" xfId="0" applyFont="1" applyBorder="1"/>
    <xf numFmtId="0" fontId="1" fillId="0" borderId="9" xfId="0" applyFont="1" applyBorder="1"/>
    <xf numFmtId="1" fontId="1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3" fontId="28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68" fontId="30" fillId="0" borderId="9" xfId="0" applyNumberFormat="1" applyFont="1" applyBorder="1" applyAlignment="1">
      <alignment horizontal="left" vertical="center" wrapText="1"/>
    </xf>
    <xf numFmtId="165" fontId="30" fillId="0" borderId="26" xfId="0" applyNumberFormat="1" applyFont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left" wrapText="1"/>
    </xf>
    <xf numFmtId="1" fontId="31" fillId="8" borderId="9" xfId="0" applyNumberFormat="1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9" fontId="31" fillId="8" borderId="9" xfId="0" applyNumberFormat="1" applyFont="1" applyFill="1" applyBorder="1" applyAlignment="1">
      <alignment horizontal="left" vertical="center" wrapText="1"/>
    </xf>
    <xf numFmtId="165" fontId="31" fillId="8" borderId="21" xfId="0" applyNumberFormat="1" applyFont="1" applyFill="1" applyBorder="1" applyAlignment="1">
      <alignment horizontal="left" vertical="center" wrapText="1"/>
    </xf>
    <xf numFmtId="0" fontId="31" fillId="9" borderId="9" xfId="0" applyFont="1" applyFill="1" applyBorder="1" applyAlignment="1">
      <alignment horizontal="left" wrapText="1"/>
    </xf>
    <xf numFmtId="1" fontId="31" fillId="9" borderId="9" xfId="0" applyNumberFormat="1" applyFont="1" applyFill="1" applyBorder="1" applyAlignment="1">
      <alignment horizontal="center" vertical="center" wrapText="1"/>
    </xf>
    <xf numFmtId="0" fontId="31" fillId="9" borderId="9" xfId="0" applyFont="1" applyFill="1" applyBorder="1" applyAlignment="1">
      <alignment horizontal="center" vertical="center" wrapText="1"/>
    </xf>
    <xf numFmtId="9" fontId="31" fillId="9" borderId="9" xfId="0" applyNumberFormat="1" applyFont="1" applyFill="1" applyBorder="1" applyAlignment="1">
      <alignment horizontal="left" vertical="center" wrapText="1"/>
    </xf>
    <xf numFmtId="165" fontId="31" fillId="9" borderId="21" xfId="0" applyNumberFormat="1" applyFont="1" applyFill="1" applyBorder="1" applyAlignment="1">
      <alignment horizontal="left" vertical="center" wrapText="1"/>
    </xf>
    <xf numFmtId="0" fontId="31" fillId="10" borderId="9" xfId="0" applyFont="1" applyFill="1" applyBorder="1" applyAlignment="1">
      <alignment horizontal="left" wrapText="1"/>
    </xf>
    <xf numFmtId="1" fontId="31" fillId="10" borderId="9" xfId="0" applyNumberFormat="1" applyFont="1" applyFill="1" applyBorder="1" applyAlignment="1">
      <alignment horizontal="center" vertical="center" wrapText="1"/>
    </xf>
    <xf numFmtId="0" fontId="31" fillId="10" borderId="9" xfId="0" applyFont="1" applyFill="1" applyBorder="1" applyAlignment="1">
      <alignment horizontal="center" vertical="center" wrapText="1"/>
    </xf>
    <xf numFmtId="9" fontId="31" fillId="10" borderId="9" xfId="0" applyNumberFormat="1" applyFont="1" applyFill="1" applyBorder="1" applyAlignment="1">
      <alignment horizontal="left" vertical="center" wrapText="1"/>
    </xf>
    <xf numFmtId="10" fontId="31" fillId="10" borderId="9" xfId="0" applyNumberFormat="1" applyFont="1" applyFill="1" applyBorder="1" applyAlignment="1">
      <alignment horizontal="left" vertical="center" wrapText="1"/>
    </xf>
    <xf numFmtId="166" fontId="11" fillId="2" borderId="10" xfId="0" applyNumberFormat="1" applyFont="1" applyFill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 wrapText="1"/>
    </xf>
    <xf numFmtId="166" fontId="12" fillId="12" borderId="11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left" vertical="center" wrapText="1"/>
    </xf>
    <xf numFmtId="166" fontId="11" fillId="2" borderId="12" xfId="0" applyNumberFormat="1" applyFont="1" applyFill="1" applyBorder="1" applyAlignment="1">
      <alignment horizontal="center" vertical="center" wrapText="1"/>
    </xf>
    <xf numFmtId="167" fontId="11" fillId="2" borderId="9" xfId="1" applyNumberFormat="1" applyFont="1" applyFill="1" applyBorder="1" applyAlignment="1">
      <alignment horizontal="center" vertical="center" wrapText="1"/>
    </xf>
    <xf numFmtId="167" fontId="11" fillId="2" borderId="9" xfId="0" applyNumberFormat="1" applyFont="1" applyFill="1" applyBorder="1" applyAlignment="1">
      <alignment horizontal="center" vertical="center" wrapText="1"/>
    </xf>
    <xf numFmtId="167" fontId="11" fillId="2" borderId="2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14">
    <cellStyle name="Currency" xfId="1" builtinId="4"/>
    <cellStyle name="Currency 2" xfId="3" xr:uid="{00000000-0005-0000-0000-000031000000}"/>
    <cellStyle name="Currency 3" xfId="4" xr:uid="{00000000-0005-0000-0000-000032000000}"/>
    <cellStyle name="Currency 4" xfId="5" xr:uid="{00000000-0005-0000-0000-000033000000}"/>
    <cellStyle name="Normal" xfId="0" builtinId="0"/>
    <cellStyle name="Normal 10" xfId="6" xr:uid="{00000000-0005-0000-0000-000034000000}"/>
    <cellStyle name="Normal 2" xfId="7" xr:uid="{00000000-0005-0000-0000-000035000000}"/>
    <cellStyle name="Normal 2 3" xfId="8" xr:uid="{00000000-0005-0000-0000-000036000000}"/>
    <cellStyle name="Normal 3" xfId="9" xr:uid="{00000000-0005-0000-0000-000037000000}"/>
    <cellStyle name="Normal 4" xfId="10" xr:uid="{00000000-0005-0000-0000-000038000000}"/>
    <cellStyle name="Note" xfId="2" builtinId="10"/>
    <cellStyle name="Percent 2" xfId="11" xr:uid="{00000000-0005-0000-0000-000039000000}"/>
    <cellStyle name="Percent 3" xfId="12" xr:uid="{00000000-0005-0000-0000-00003A000000}"/>
    <cellStyle name="Style 1" xfId="13" xr:uid="{00000000-0005-0000-0000-00003B000000}"/>
  </cellStyles>
  <dxfs count="0"/>
  <tableStyles count="0" defaultTableStyle="TableStyleMedium9" defaultPivotStyle="PivotStyleLight16"/>
  <colors>
    <mruColors>
      <color rgb="FF00496A"/>
      <color rgb="FF4A4C4C"/>
      <color rgb="FF013554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6</xdr:row>
      <xdr:rowOff>0</xdr:rowOff>
    </xdr:from>
    <xdr:ext cx="184731" cy="28551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869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551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97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</xdr:row>
      <xdr:rowOff>0</xdr:rowOff>
    </xdr:from>
    <xdr:ext cx="184731" cy="28742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186940" y="0"/>
          <a:ext cx="184150" cy="287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742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29740" y="0"/>
          <a:ext cx="184150" cy="287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</xdr:row>
      <xdr:rowOff>0</xdr:rowOff>
    </xdr:from>
    <xdr:ext cx="184731" cy="29694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150340" y="0"/>
          <a:ext cx="184150" cy="296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</xdr:row>
      <xdr:rowOff>0</xdr:rowOff>
    </xdr:from>
    <xdr:ext cx="184731" cy="28932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150340" y="0"/>
          <a:ext cx="184150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8932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693140" y="0"/>
          <a:ext cx="184150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</xdr:row>
      <xdr:rowOff>0</xdr:rowOff>
    </xdr:from>
    <xdr:ext cx="184731" cy="2893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150340" y="0"/>
          <a:ext cx="184150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8932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3693140" y="0"/>
          <a:ext cx="184150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551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1869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551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297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551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1869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551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29740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18694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2974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16</xdr:row>
      <xdr:rowOff>0</xdr:rowOff>
    </xdr:from>
    <xdr:ext cx="184731" cy="28551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5F0E336-1B09-495D-9C39-71CBB9035688}"/>
            </a:ext>
          </a:extLst>
        </xdr:cNvPr>
        <xdr:cNvSpPr txBox="1"/>
      </xdr:nvSpPr>
      <xdr:spPr>
        <a:xfrm>
          <a:off x="21989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85515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99E1D10-B6C8-4CE7-B4D1-5D5A13F15B11}"/>
            </a:ext>
          </a:extLst>
        </xdr:cNvPr>
        <xdr:cNvSpPr txBox="1"/>
      </xdr:nvSpPr>
      <xdr:spPr>
        <a:xfrm>
          <a:off x="17417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11</xdr:row>
      <xdr:rowOff>0</xdr:rowOff>
    </xdr:from>
    <xdr:ext cx="184731" cy="28742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77BC916-038A-4518-BEF6-4EC555DAFA28}"/>
            </a:ext>
          </a:extLst>
        </xdr:cNvPr>
        <xdr:cNvSpPr txBox="1"/>
      </xdr:nvSpPr>
      <xdr:spPr>
        <a:xfrm>
          <a:off x="2198914" y="0"/>
          <a:ext cx="184731" cy="287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8742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0155DDB-4D94-491E-B2BF-AB78A2B0F16A}"/>
            </a:ext>
          </a:extLst>
        </xdr:cNvPr>
        <xdr:cNvSpPr txBox="1"/>
      </xdr:nvSpPr>
      <xdr:spPr>
        <a:xfrm>
          <a:off x="1741714" y="0"/>
          <a:ext cx="184731" cy="287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11</xdr:row>
      <xdr:rowOff>0</xdr:rowOff>
    </xdr:from>
    <xdr:ext cx="184731" cy="29694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6ADB794-FE52-435A-8E2C-8711F56C7219}"/>
            </a:ext>
          </a:extLst>
        </xdr:cNvPr>
        <xdr:cNvSpPr txBox="1"/>
      </xdr:nvSpPr>
      <xdr:spPr>
        <a:xfrm>
          <a:off x="14184086" y="0"/>
          <a:ext cx="184731" cy="2969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11</xdr:row>
      <xdr:rowOff>0</xdr:rowOff>
    </xdr:from>
    <xdr:ext cx="184731" cy="28932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61D7097-17F3-4DC4-9AC2-EC055FA4D08B}"/>
            </a:ext>
          </a:extLst>
        </xdr:cNvPr>
        <xdr:cNvSpPr txBox="1"/>
      </xdr:nvSpPr>
      <xdr:spPr>
        <a:xfrm>
          <a:off x="14184086" y="0"/>
          <a:ext cx="184731" cy="289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8932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F4629F4-6DBB-464C-9B16-1A65600E999A}"/>
            </a:ext>
          </a:extLst>
        </xdr:cNvPr>
        <xdr:cNvSpPr txBox="1"/>
      </xdr:nvSpPr>
      <xdr:spPr>
        <a:xfrm>
          <a:off x="13726886" y="0"/>
          <a:ext cx="184731" cy="289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457200</xdr:colOff>
      <xdr:row>11</xdr:row>
      <xdr:rowOff>0</xdr:rowOff>
    </xdr:from>
    <xdr:ext cx="184731" cy="289325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15E3E4E-7628-4598-99EE-07621C16F128}"/>
            </a:ext>
          </a:extLst>
        </xdr:cNvPr>
        <xdr:cNvSpPr txBox="1"/>
      </xdr:nvSpPr>
      <xdr:spPr>
        <a:xfrm>
          <a:off x="14184086" y="0"/>
          <a:ext cx="184731" cy="289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8932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F3E9FCA-9AF1-4BE5-8875-DA0C4C013A6E}"/>
            </a:ext>
          </a:extLst>
        </xdr:cNvPr>
        <xdr:cNvSpPr txBox="1"/>
      </xdr:nvSpPr>
      <xdr:spPr>
        <a:xfrm>
          <a:off x="13726886" y="0"/>
          <a:ext cx="184731" cy="289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16</xdr:row>
      <xdr:rowOff>0</xdr:rowOff>
    </xdr:from>
    <xdr:ext cx="184731" cy="28551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122C1D7-8664-416C-8034-84B274E4CC67}"/>
            </a:ext>
          </a:extLst>
        </xdr:cNvPr>
        <xdr:cNvSpPr txBox="1"/>
      </xdr:nvSpPr>
      <xdr:spPr>
        <a:xfrm>
          <a:off x="21989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8551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E896146-AB55-4A52-9148-487146660B64}"/>
            </a:ext>
          </a:extLst>
        </xdr:cNvPr>
        <xdr:cNvSpPr txBox="1"/>
      </xdr:nvSpPr>
      <xdr:spPr>
        <a:xfrm>
          <a:off x="17417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16</xdr:row>
      <xdr:rowOff>0</xdr:rowOff>
    </xdr:from>
    <xdr:ext cx="184731" cy="28551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E98876E-6841-40EA-B4CE-76ACE12D246E}"/>
            </a:ext>
          </a:extLst>
        </xdr:cNvPr>
        <xdr:cNvSpPr txBox="1"/>
      </xdr:nvSpPr>
      <xdr:spPr>
        <a:xfrm>
          <a:off x="21989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8551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BD668AB-CABB-4936-A9F0-F14B61483670}"/>
            </a:ext>
          </a:extLst>
        </xdr:cNvPr>
        <xdr:cNvSpPr txBox="1"/>
      </xdr:nvSpPr>
      <xdr:spPr>
        <a:xfrm>
          <a:off x="1741714" y="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16</xdr:row>
      <xdr:rowOff>0</xdr:rowOff>
    </xdr:from>
    <xdr:ext cx="184731" cy="28361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AC6FAEE-45A0-480C-ACC7-9E61851F11FF}"/>
            </a:ext>
          </a:extLst>
        </xdr:cNvPr>
        <xdr:cNvSpPr txBox="1"/>
      </xdr:nvSpPr>
      <xdr:spPr>
        <a:xfrm>
          <a:off x="2198914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8361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793947D-B90D-44DC-A7DA-CCB40E129380}"/>
            </a:ext>
          </a:extLst>
        </xdr:cNvPr>
        <xdr:cNvSpPr txBox="1"/>
      </xdr:nvSpPr>
      <xdr:spPr>
        <a:xfrm>
          <a:off x="1741714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277091</xdr:colOff>
      <xdr:row>2</xdr:row>
      <xdr:rowOff>110838</xdr:rowOff>
    </xdr:from>
    <xdr:to>
      <xdr:col>3</xdr:col>
      <xdr:colOff>867375</xdr:colOff>
      <xdr:row>5</xdr:row>
      <xdr:rowOff>91847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C05F09-F422-4932-96DE-334D14DF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526474"/>
          <a:ext cx="2322102" cy="687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86"/>
  <sheetViews>
    <sheetView showGridLines="0" tabSelected="1" zoomScale="70" zoomScaleNormal="70" zoomScaleSheetLayoutView="85" workbookViewId="0">
      <pane ySplit="7" topLeftCell="A8" activePane="bottomLeft" state="frozen"/>
      <selection pane="bottomLeft" activeCell="I18" sqref="I18"/>
    </sheetView>
  </sheetViews>
  <sheetFormatPr defaultColWidth="9" defaultRowHeight="15.6"/>
  <cols>
    <col min="1" max="1" width="4.09765625" style="2" customWidth="1"/>
    <col min="2" max="2" width="9" style="2" customWidth="1"/>
    <col min="3" max="3" width="9.5" style="2" customWidth="1"/>
    <col min="4" max="4" width="69" style="2" customWidth="1"/>
    <col min="5" max="6" width="11.5" style="8" customWidth="1"/>
    <col min="7" max="7" width="14" style="8" customWidth="1"/>
    <col min="8" max="8" width="10.5" style="2" customWidth="1"/>
    <col min="9" max="9" width="12.5" style="2" customWidth="1"/>
    <col min="10" max="10" width="14.5" style="2" customWidth="1"/>
    <col min="11" max="11" width="19" style="2" customWidth="1"/>
    <col min="12" max="12" width="14.59765625" style="2" customWidth="1"/>
    <col min="13" max="13" width="12.5" style="2" customWidth="1"/>
    <col min="14" max="14" width="15.19921875" style="4" customWidth="1"/>
    <col min="15" max="15" width="10.09765625" style="2" customWidth="1"/>
    <col min="16" max="16" width="12.5" style="2" customWidth="1"/>
    <col min="17" max="16384" width="9" style="2"/>
  </cols>
  <sheetData>
    <row r="1" spans="1:15" s="1" customFormat="1" ht="16.2" thickBo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16.2" thickBot="1">
      <c r="A2" s="163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5" ht="18" customHeight="1">
      <c r="A3" s="11"/>
      <c r="B3" s="12"/>
      <c r="C3" s="12"/>
      <c r="E3" s="13"/>
      <c r="F3" s="13"/>
      <c r="G3" s="136" t="s">
        <v>1</v>
      </c>
      <c r="H3" s="14"/>
      <c r="J3" s="56"/>
      <c r="K3" s="56"/>
      <c r="L3" s="57"/>
      <c r="M3" s="58"/>
      <c r="N3" s="71"/>
    </row>
    <row r="4" spans="1:15" ht="18">
      <c r="A4" s="11"/>
      <c r="B4" s="15"/>
      <c r="C4" s="15"/>
      <c r="E4" s="16"/>
      <c r="F4" s="16"/>
      <c r="G4" s="134" t="s">
        <v>2</v>
      </c>
      <c r="H4" s="17"/>
      <c r="J4" s="56"/>
      <c r="K4" s="56"/>
      <c r="L4" s="57"/>
      <c r="M4" s="58"/>
      <c r="N4" s="71"/>
    </row>
    <row r="5" spans="1:15" ht="18">
      <c r="A5" s="11"/>
      <c r="B5" s="18"/>
      <c r="C5" s="18"/>
      <c r="E5" s="19"/>
      <c r="F5" s="16"/>
      <c r="G5" s="135" t="s">
        <v>3</v>
      </c>
      <c r="H5" s="19"/>
      <c r="I5" s="2" t="s">
        <v>240</v>
      </c>
      <c r="J5" s="59"/>
      <c r="K5" s="59"/>
      <c r="L5" s="60"/>
      <c r="M5" s="61"/>
      <c r="N5" s="71"/>
    </row>
    <row r="6" spans="1:15" ht="18">
      <c r="A6" s="11"/>
      <c r="B6" s="20"/>
      <c r="C6" s="20"/>
      <c r="E6" s="19"/>
      <c r="F6" s="16"/>
      <c r="G6" s="16"/>
      <c r="H6" s="19"/>
      <c r="I6" s="62"/>
      <c r="J6" s="59"/>
      <c r="K6" s="59"/>
      <c r="L6" s="60"/>
      <c r="M6" s="61"/>
      <c r="N6" s="71"/>
    </row>
    <row r="7" spans="1:15" s="1" customFormat="1" ht="46.8">
      <c r="A7" s="21" t="s">
        <v>4</v>
      </c>
      <c r="B7" s="22" t="s">
        <v>5</v>
      </c>
      <c r="C7" s="22" t="s">
        <v>6</v>
      </c>
      <c r="D7" s="23" t="s">
        <v>7</v>
      </c>
      <c r="E7" s="22" t="s">
        <v>8</v>
      </c>
      <c r="F7" s="22" t="s">
        <v>9</v>
      </c>
      <c r="G7" s="22" t="s">
        <v>10</v>
      </c>
      <c r="H7" s="22" t="s">
        <v>11</v>
      </c>
      <c r="I7" s="64" t="s">
        <v>12</v>
      </c>
      <c r="J7" s="63" t="s">
        <v>13</v>
      </c>
      <c r="K7" s="63" t="s">
        <v>14</v>
      </c>
      <c r="L7" s="63" t="s">
        <v>15</v>
      </c>
      <c r="M7" s="63" t="s">
        <v>16</v>
      </c>
      <c r="N7" s="72" t="s">
        <v>17</v>
      </c>
    </row>
    <row r="8" spans="1:15" s="3" customFormat="1">
      <c r="A8" s="24"/>
      <c r="B8" s="25"/>
      <c r="C8" s="26">
        <v>1</v>
      </c>
      <c r="D8" s="27" t="s">
        <v>18</v>
      </c>
      <c r="E8" s="25"/>
      <c r="F8" s="25"/>
      <c r="G8" s="25"/>
      <c r="H8" s="25"/>
      <c r="I8" s="66"/>
      <c r="J8" s="65"/>
      <c r="K8" s="65"/>
      <c r="L8" s="65"/>
      <c r="M8" s="65"/>
      <c r="N8" s="73"/>
    </row>
    <row r="9" spans="1:15" s="4" customFormat="1">
      <c r="A9" s="28">
        <f>IF(F9&lt;&gt;"",1+MAX($A$7:A8),"")</f>
        <v>1</v>
      </c>
      <c r="B9" s="29"/>
      <c r="C9" s="29"/>
      <c r="D9" s="30" t="s">
        <v>19</v>
      </c>
      <c r="E9" s="31">
        <v>1</v>
      </c>
      <c r="F9" s="32">
        <v>0</v>
      </c>
      <c r="G9" s="33">
        <f t="shared" ref="G9:G15" si="0">(F9*E9)+E9</f>
        <v>1</v>
      </c>
      <c r="H9" s="31" t="s">
        <v>20</v>
      </c>
      <c r="I9" s="137">
        <v>0</v>
      </c>
      <c r="J9" s="137">
        <f t="shared" ref="J9:J15" si="1">I9*G9</f>
        <v>0</v>
      </c>
      <c r="K9" s="137">
        <v>0</v>
      </c>
      <c r="L9" s="137">
        <f t="shared" ref="L9:L15" si="2">K9*G9</f>
        <v>0</v>
      </c>
      <c r="M9" s="137">
        <f t="shared" ref="M9:M15" si="3">+I9+K9</f>
        <v>0</v>
      </c>
      <c r="N9" s="138">
        <f t="shared" ref="N9:N15" si="4">M9*G9</f>
        <v>0</v>
      </c>
      <c r="O9" s="74"/>
    </row>
    <row r="10" spans="1:15" s="4" customFormat="1">
      <c r="A10" s="34">
        <f>IF(F10&lt;&gt;"",1+MAX($A$7:A9),"")</f>
        <v>2</v>
      </c>
      <c r="B10" s="35"/>
      <c r="C10" s="35"/>
      <c r="D10" s="36" t="s">
        <v>21</v>
      </c>
      <c r="E10" s="37">
        <v>1</v>
      </c>
      <c r="F10" s="38">
        <v>0</v>
      </c>
      <c r="G10" s="39">
        <f t="shared" si="0"/>
        <v>1</v>
      </c>
      <c r="H10" s="37" t="s">
        <v>20</v>
      </c>
      <c r="I10" s="137">
        <v>0</v>
      </c>
      <c r="J10" s="137">
        <f t="shared" si="1"/>
        <v>0</v>
      </c>
      <c r="K10" s="137">
        <v>0</v>
      </c>
      <c r="L10" s="137">
        <f t="shared" si="2"/>
        <v>0</v>
      </c>
      <c r="M10" s="137">
        <f t="shared" si="3"/>
        <v>0</v>
      </c>
      <c r="N10" s="138">
        <f t="shared" si="4"/>
        <v>0</v>
      </c>
      <c r="O10" s="74"/>
    </row>
    <row r="11" spans="1:15" s="4" customFormat="1">
      <c r="A11" s="34">
        <f>IF(F11&lt;&gt;"",1+MAX($A$7:A10),"")</f>
        <v>3</v>
      </c>
      <c r="B11" s="35"/>
      <c r="C11" s="35"/>
      <c r="D11" s="36" t="s">
        <v>22</v>
      </c>
      <c r="E11" s="37">
        <v>1</v>
      </c>
      <c r="F11" s="38">
        <v>0</v>
      </c>
      <c r="G11" s="39">
        <f t="shared" si="0"/>
        <v>1</v>
      </c>
      <c r="H11" s="37" t="s">
        <v>20</v>
      </c>
      <c r="I11" s="137">
        <v>0</v>
      </c>
      <c r="J11" s="137">
        <f t="shared" si="1"/>
        <v>0</v>
      </c>
      <c r="K11" s="137">
        <v>0</v>
      </c>
      <c r="L11" s="137">
        <f t="shared" si="2"/>
        <v>0</v>
      </c>
      <c r="M11" s="137">
        <f t="shared" si="3"/>
        <v>0</v>
      </c>
      <c r="N11" s="138">
        <f t="shared" si="4"/>
        <v>0</v>
      </c>
      <c r="O11" s="74"/>
    </row>
    <row r="12" spans="1:15" s="4" customFormat="1">
      <c r="A12" s="34">
        <f>IF(F12&lt;&gt;"",1+MAX($A$7:A11),"")</f>
        <v>4</v>
      </c>
      <c r="B12" s="35"/>
      <c r="C12" s="35"/>
      <c r="D12" s="36" t="s">
        <v>23</v>
      </c>
      <c r="E12" s="37">
        <v>1</v>
      </c>
      <c r="F12" s="38">
        <v>0</v>
      </c>
      <c r="G12" s="39">
        <f t="shared" si="0"/>
        <v>1</v>
      </c>
      <c r="H12" s="37" t="s">
        <v>20</v>
      </c>
      <c r="I12" s="137">
        <v>0</v>
      </c>
      <c r="J12" s="137">
        <f t="shared" si="1"/>
        <v>0</v>
      </c>
      <c r="K12" s="137">
        <v>0</v>
      </c>
      <c r="L12" s="137">
        <f t="shared" si="2"/>
        <v>0</v>
      </c>
      <c r="M12" s="137">
        <f t="shared" si="3"/>
        <v>0</v>
      </c>
      <c r="N12" s="138">
        <f t="shared" si="4"/>
        <v>0</v>
      </c>
      <c r="O12" s="74"/>
    </row>
    <row r="13" spans="1:15" s="4" customFormat="1">
      <c r="A13" s="34">
        <f>IF(F13&lt;&gt;"",1+MAX($A$7:A12),"")</f>
        <v>5</v>
      </c>
      <c r="B13" s="35"/>
      <c r="C13" s="35"/>
      <c r="D13" s="36" t="s">
        <v>24</v>
      </c>
      <c r="E13" s="37">
        <v>1</v>
      </c>
      <c r="F13" s="38">
        <v>0</v>
      </c>
      <c r="G13" s="39">
        <f t="shared" si="0"/>
        <v>1</v>
      </c>
      <c r="H13" s="37" t="s">
        <v>20</v>
      </c>
      <c r="I13" s="137">
        <v>0</v>
      </c>
      <c r="J13" s="137">
        <f t="shared" si="1"/>
        <v>0</v>
      </c>
      <c r="K13" s="137">
        <v>0</v>
      </c>
      <c r="L13" s="137">
        <f t="shared" si="2"/>
        <v>0</v>
      </c>
      <c r="M13" s="137">
        <f t="shared" si="3"/>
        <v>0</v>
      </c>
      <c r="N13" s="138">
        <f t="shared" si="4"/>
        <v>0</v>
      </c>
      <c r="O13" s="74"/>
    </row>
    <row r="14" spans="1:15" s="4" customFormat="1">
      <c r="A14" s="34">
        <f>IF(F14&lt;&gt;"",1+MAX($A$7:A13),"")</f>
        <v>6</v>
      </c>
      <c r="B14" s="35"/>
      <c r="C14" s="35"/>
      <c r="D14" s="36" t="s">
        <v>25</v>
      </c>
      <c r="E14" s="37">
        <v>1</v>
      </c>
      <c r="F14" s="38">
        <v>0</v>
      </c>
      <c r="G14" s="39">
        <f t="shared" si="0"/>
        <v>1</v>
      </c>
      <c r="H14" s="37" t="s">
        <v>20</v>
      </c>
      <c r="I14" s="137">
        <v>0</v>
      </c>
      <c r="J14" s="137">
        <f t="shared" si="1"/>
        <v>0</v>
      </c>
      <c r="K14" s="137">
        <v>0</v>
      </c>
      <c r="L14" s="137">
        <f t="shared" si="2"/>
        <v>0</v>
      </c>
      <c r="M14" s="137">
        <f t="shared" si="3"/>
        <v>0</v>
      </c>
      <c r="N14" s="138">
        <f t="shared" si="4"/>
        <v>0</v>
      </c>
      <c r="O14" s="74"/>
    </row>
    <row r="15" spans="1:15" s="4" customFormat="1" ht="16.2" thickBot="1">
      <c r="A15" s="34">
        <f>IF(F15&lt;&gt;"",1+MAX($A$7:A14),"")</f>
        <v>7</v>
      </c>
      <c r="B15" s="35"/>
      <c r="C15" s="35"/>
      <c r="D15" s="40" t="s">
        <v>26</v>
      </c>
      <c r="E15" s="41">
        <v>1</v>
      </c>
      <c r="F15" s="42">
        <v>0</v>
      </c>
      <c r="G15" s="43">
        <f t="shared" si="0"/>
        <v>1</v>
      </c>
      <c r="H15" s="41" t="s">
        <v>20</v>
      </c>
      <c r="I15" s="137">
        <v>0</v>
      </c>
      <c r="J15" s="137">
        <f t="shared" si="1"/>
        <v>0</v>
      </c>
      <c r="K15" s="137">
        <v>0</v>
      </c>
      <c r="L15" s="137">
        <f t="shared" si="2"/>
        <v>0</v>
      </c>
      <c r="M15" s="137">
        <f t="shared" si="3"/>
        <v>0</v>
      </c>
      <c r="N15" s="138">
        <f t="shared" si="4"/>
        <v>0</v>
      </c>
      <c r="O15" s="74"/>
    </row>
    <row r="16" spans="1:15" s="5" customFormat="1" ht="16.2" thickBot="1">
      <c r="A16" s="44" t="str">
        <f>IF(F16&lt;&gt;"",1+MAX($A$7:A15),"")</f>
        <v/>
      </c>
      <c r="B16" s="45"/>
      <c r="C16" s="46"/>
      <c r="D16" s="47" t="s">
        <v>27</v>
      </c>
      <c r="E16" s="48"/>
      <c r="F16" s="48"/>
      <c r="G16" s="48"/>
      <c r="H16" s="48"/>
      <c r="I16" s="69"/>
      <c r="J16" s="69"/>
      <c r="K16" s="69"/>
      <c r="L16" s="69"/>
      <c r="M16" s="69"/>
      <c r="N16" s="75">
        <f>SUM(N9:N15)</f>
        <v>0</v>
      </c>
      <c r="O16" s="76"/>
    </row>
    <row r="17" spans="1:33" s="5" customFormat="1">
      <c r="A17" s="44" t="str">
        <f>IF(F17&lt;&gt;"",1+MAX($A$7:A16),"")</f>
        <v/>
      </c>
      <c r="B17" s="45"/>
      <c r="C17" s="45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77"/>
      <c r="O17" s="76"/>
    </row>
    <row r="18" spans="1:33" s="3" customFormat="1" ht="18" customHeight="1">
      <c r="A18" s="24" t="str">
        <f>IF(F18&lt;&gt;"",1+MAX($A$7:A17),"")</f>
        <v/>
      </c>
      <c r="B18" s="25"/>
      <c r="C18" s="26">
        <v>2</v>
      </c>
      <c r="D18" s="122" t="s">
        <v>49</v>
      </c>
      <c r="E18" s="25"/>
      <c r="F18" s="25"/>
      <c r="G18" s="25"/>
      <c r="H18" s="25"/>
      <c r="I18" s="66"/>
      <c r="J18" s="65"/>
      <c r="K18" s="65"/>
      <c r="L18" s="65"/>
      <c r="M18" s="65"/>
      <c r="N18" s="73"/>
    </row>
    <row r="19" spans="1:33" s="162" customFormat="1" ht="18" customHeight="1">
      <c r="A19" s="154"/>
      <c r="B19" s="155"/>
      <c r="C19" s="156"/>
      <c r="D19" s="157"/>
      <c r="E19" s="158"/>
      <c r="F19" s="158"/>
      <c r="G19" s="158"/>
      <c r="H19" s="158"/>
      <c r="I19" s="159"/>
      <c r="J19" s="160"/>
      <c r="K19" s="160"/>
      <c r="L19" s="160"/>
      <c r="M19" s="160"/>
      <c r="N19" s="161"/>
    </row>
    <row r="20" spans="1:33" s="4" customFormat="1">
      <c r="A20" s="28">
        <f>IF(F20&lt;&gt;"",1+MAX($A$7:A18),"")</f>
        <v>8</v>
      </c>
      <c r="B20" s="29"/>
      <c r="C20" s="29"/>
      <c r="D20" s="30" t="s">
        <v>50</v>
      </c>
      <c r="E20" s="31">
        <v>2</v>
      </c>
      <c r="F20" s="32">
        <v>0</v>
      </c>
      <c r="G20" s="33">
        <f t="shared" ref="G20" si="5">(F20*E20)+E20</f>
        <v>2</v>
      </c>
      <c r="H20" s="124" t="s">
        <v>29</v>
      </c>
      <c r="I20" s="137">
        <v>0</v>
      </c>
      <c r="J20" s="137">
        <f t="shared" ref="J20" si="6">I20*G20</f>
        <v>0</v>
      </c>
      <c r="K20" s="137">
        <v>0</v>
      </c>
      <c r="L20" s="137">
        <f t="shared" ref="L20" si="7">K20*G20</f>
        <v>0</v>
      </c>
      <c r="M20" s="137">
        <f t="shared" ref="M20" si="8">+I20+K20</f>
        <v>0</v>
      </c>
      <c r="N20" s="138">
        <f t="shared" ref="N20" si="9">M20*G20</f>
        <v>0</v>
      </c>
      <c r="O20" s="74"/>
    </row>
    <row r="21" spans="1:33" s="4" customFormat="1" ht="16.2" thickBot="1">
      <c r="A21" s="28" t="str">
        <f>IF(F21&lt;&gt;"",1+MAX($A$7:A20),"")</f>
        <v/>
      </c>
      <c r="B21" s="29"/>
      <c r="C21" s="35"/>
      <c r="D21" s="40"/>
      <c r="E21" s="41"/>
      <c r="F21" s="42"/>
      <c r="G21" s="43"/>
      <c r="H21" s="41"/>
      <c r="I21" s="68"/>
      <c r="J21" s="68"/>
      <c r="K21" s="68"/>
      <c r="L21" s="68"/>
      <c r="M21" s="67"/>
      <c r="N21" s="123"/>
      <c r="O21" s="74"/>
    </row>
    <row r="22" spans="1:33" s="5" customFormat="1" ht="16.2" thickBot="1">
      <c r="A22" s="28" t="str">
        <f>IF(F22&lt;&gt;"",1+MAX($A$7:A21),"")</f>
        <v/>
      </c>
      <c r="B22" s="29"/>
      <c r="C22" s="46"/>
      <c r="D22" s="47" t="s">
        <v>27</v>
      </c>
      <c r="E22" s="48"/>
      <c r="F22" s="48"/>
      <c r="G22" s="48"/>
      <c r="H22" s="48"/>
      <c r="I22" s="69"/>
      <c r="J22" s="69"/>
      <c r="K22" s="69"/>
      <c r="L22" s="69"/>
      <c r="M22" s="69"/>
      <c r="N22" s="75">
        <f>SUM(N20:N21)</f>
        <v>0</v>
      </c>
      <c r="O22" s="76"/>
    </row>
    <row r="23" spans="1:33" s="5" customFormat="1">
      <c r="A23" s="44" t="str">
        <f>IF(F23&lt;&gt;"",1+MAX($A$7:A22),"")</f>
        <v/>
      </c>
      <c r="B23" s="45"/>
      <c r="C23" s="45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77"/>
      <c r="O23" s="76"/>
    </row>
    <row r="24" spans="1:33" s="3" customFormat="1" ht="18" customHeight="1">
      <c r="A24" s="24" t="str">
        <f>IF(F24&lt;&gt;"",1+MAX($A$7:A23),"")</f>
        <v/>
      </c>
      <c r="B24" s="25"/>
      <c r="C24" s="26">
        <v>22</v>
      </c>
      <c r="D24" s="27" t="s">
        <v>28</v>
      </c>
      <c r="E24" s="25"/>
      <c r="F24" s="25"/>
      <c r="G24" s="25"/>
      <c r="H24" s="25"/>
      <c r="I24" s="66"/>
      <c r="J24" s="65"/>
      <c r="K24" s="65"/>
      <c r="L24" s="65"/>
      <c r="M24" s="65"/>
      <c r="N24" s="73"/>
    </row>
    <row r="25" spans="1:33" s="6" customFormat="1">
      <c r="A25" s="28" t="str">
        <f>IF(F25&lt;&gt;"",1+MAX($A$7:A24),"")</f>
        <v/>
      </c>
      <c r="B25" s="51"/>
      <c r="C25" s="39"/>
      <c r="D25" s="52" t="s">
        <v>52</v>
      </c>
      <c r="E25" s="125"/>
      <c r="F25" s="125"/>
      <c r="G25" s="125"/>
      <c r="H25" s="125"/>
      <c r="I25" s="67"/>
      <c r="J25" s="67"/>
      <c r="K25" s="67"/>
      <c r="L25" s="67"/>
      <c r="M25" s="67"/>
      <c r="N25" s="78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</row>
    <row r="26" spans="1:33" s="6" customFormat="1">
      <c r="A26" s="28" t="str">
        <f>IF(F26&lt;&gt;"",1+MAX($A$7:A25),"")</f>
        <v/>
      </c>
      <c r="B26" s="51"/>
      <c r="C26" s="53"/>
      <c r="D26" s="126" t="s">
        <v>53</v>
      </c>
      <c r="E26" s="125"/>
      <c r="F26" s="125"/>
      <c r="G26" s="125"/>
      <c r="H26" s="125"/>
      <c r="I26" s="67"/>
      <c r="J26" s="67"/>
      <c r="K26" s="70"/>
      <c r="L26" s="67"/>
      <c r="M26" s="67"/>
      <c r="N26" s="80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</row>
    <row r="27" spans="1:33" s="6" customFormat="1">
      <c r="A27" s="28" t="str">
        <f>IF(F27&lt;&gt;"",1+MAX($A$7:A26),"")</f>
        <v/>
      </c>
      <c r="B27" s="51"/>
      <c r="C27" s="53"/>
      <c r="D27" s="127" t="s">
        <v>54</v>
      </c>
      <c r="E27" s="125"/>
      <c r="F27" s="125"/>
      <c r="G27" s="125"/>
      <c r="H27" s="125"/>
      <c r="I27" s="67"/>
      <c r="J27" s="67"/>
      <c r="K27" s="70"/>
      <c r="L27" s="67"/>
      <c r="M27" s="67"/>
      <c r="N27" s="80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</row>
    <row r="28" spans="1:33" s="6" customFormat="1">
      <c r="A28" s="28">
        <f>IF(F28&lt;&gt;"",1+MAX($A$7:A27),"")</f>
        <v>9</v>
      </c>
      <c r="B28" s="51"/>
      <c r="C28" s="53"/>
      <c r="D28" s="128" t="s">
        <v>55</v>
      </c>
      <c r="E28" s="129">
        <v>9.4</v>
      </c>
      <c r="F28" s="54">
        <v>0.05</v>
      </c>
      <c r="G28" s="39">
        <f t="shared" ref="G28:G39" si="10">(F28*E28)+E28</f>
        <v>9.870000000000001</v>
      </c>
      <c r="H28" s="125" t="s">
        <v>51</v>
      </c>
      <c r="I28" s="137">
        <v>0</v>
      </c>
      <c r="J28" s="137">
        <f t="shared" ref="J28:J39" si="11">I28*G28</f>
        <v>0</v>
      </c>
      <c r="K28" s="137">
        <v>0</v>
      </c>
      <c r="L28" s="137">
        <f t="shared" ref="L28:L39" si="12">K28*G28</f>
        <v>0</v>
      </c>
      <c r="M28" s="137">
        <f t="shared" ref="M28:M39" si="13">+I28+K28</f>
        <v>0</v>
      </c>
      <c r="N28" s="138">
        <f t="shared" ref="N28:N39" si="14">M28*G28</f>
        <v>0</v>
      </c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3" s="6" customFormat="1">
      <c r="A29" s="28">
        <f>IF(F29&lt;&gt;"",1+MAX($A$7:A28),"")</f>
        <v>10</v>
      </c>
      <c r="B29" s="51"/>
      <c r="C29" s="53"/>
      <c r="D29" s="128" t="s">
        <v>56</v>
      </c>
      <c r="E29" s="129">
        <v>13.91</v>
      </c>
      <c r="F29" s="54">
        <v>0.05</v>
      </c>
      <c r="G29" s="39">
        <f t="shared" si="10"/>
        <v>14.605499999999999</v>
      </c>
      <c r="H29" s="125" t="s">
        <v>51</v>
      </c>
      <c r="I29" s="137">
        <v>0</v>
      </c>
      <c r="J29" s="137">
        <f t="shared" si="11"/>
        <v>0</v>
      </c>
      <c r="K29" s="137">
        <v>0</v>
      </c>
      <c r="L29" s="137">
        <f t="shared" si="12"/>
        <v>0</v>
      </c>
      <c r="M29" s="137">
        <f t="shared" si="13"/>
        <v>0</v>
      </c>
      <c r="N29" s="138">
        <f t="shared" si="14"/>
        <v>0</v>
      </c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s="6" customFormat="1">
      <c r="A30" s="28">
        <f>IF(F30&lt;&gt;"",1+MAX($A$7:A29),"")</f>
        <v>11</v>
      </c>
      <c r="B30" s="51"/>
      <c r="C30" s="53"/>
      <c r="D30" s="128" t="s">
        <v>57</v>
      </c>
      <c r="E30" s="129">
        <v>14.74</v>
      </c>
      <c r="F30" s="54">
        <v>0.05</v>
      </c>
      <c r="G30" s="39">
        <f t="shared" si="10"/>
        <v>15.477</v>
      </c>
      <c r="H30" s="125" t="s">
        <v>51</v>
      </c>
      <c r="I30" s="137">
        <v>0</v>
      </c>
      <c r="J30" s="137">
        <f t="shared" si="11"/>
        <v>0</v>
      </c>
      <c r="K30" s="137">
        <v>0</v>
      </c>
      <c r="L30" s="137">
        <f t="shared" si="12"/>
        <v>0</v>
      </c>
      <c r="M30" s="137">
        <f t="shared" si="13"/>
        <v>0</v>
      </c>
      <c r="N30" s="138">
        <f t="shared" si="14"/>
        <v>0</v>
      </c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</row>
    <row r="31" spans="1:33" s="6" customFormat="1">
      <c r="A31" s="28">
        <f>IF(F31&lt;&gt;"",1+MAX($A$7:A30),"")</f>
        <v>12</v>
      </c>
      <c r="B31" s="51"/>
      <c r="C31" s="53"/>
      <c r="D31" s="128" t="s">
        <v>57</v>
      </c>
      <c r="E31" s="129">
        <v>48.52</v>
      </c>
      <c r="F31" s="54">
        <v>0.05</v>
      </c>
      <c r="G31" s="39">
        <f t="shared" si="10"/>
        <v>50.946000000000005</v>
      </c>
      <c r="H31" s="125" t="s">
        <v>51</v>
      </c>
      <c r="I31" s="137">
        <v>0</v>
      </c>
      <c r="J31" s="137">
        <f t="shared" si="11"/>
        <v>0</v>
      </c>
      <c r="K31" s="137">
        <v>0</v>
      </c>
      <c r="L31" s="137">
        <f t="shared" si="12"/>
        <v>0</v>
      </c>
      <c r="M31" s="137">
        <f t="shared" si="13"/>
        <v>0</v>
      </c>
      <c r="N31" s="138">
        <f t="shared" si="14"/>
        <v>0</v>
      </c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</row>
    <row r="32" spans="1:33" s="6" customFormat="1">
      <c r="A32" s="28">
        <f>IF(F32&lt;&gt;"",1+MAX($A$7:A31),"")</f>
        <v>13</v>
      </c>
      <c r="B32" s="51"/>
      <c r="C32" s="53"/>
      <c r="D32" s="128" t="s">
        <v>58</v>
      </c>
      <c r="E32" s="129">
        <v>28.51</v>
      </c>
      <c r="F32" s="54">
        <v>0.05</v>
      </c>
      <c r="G32" s="39">
        <f t="shared" si="10"/>
        <v>29.935500000000001</v>
      </c>
      <c r="H32" s="125" t="s">
        <v>51</v>
      </c>
      <c r="I32" s="137">
        <v>0</v>
      </c>
      <c r="J32" s="137">
        <f t="shared" si="11"/>
        <v>0</v>
      </c>
      <c r="K32" s="137">
        <v>0</v>
      </c>
      <c r="L32" s="137">
        <f t="shared" si="12"/>
        <v>0</v>
      </c>
      <c r="M32" s="137">
        <f t="shared" si="13"/>
        <v>0</v>
      </c>
      <c r="N32" s="138">
        <f t="shared" si="14"/>
        <v>0</v>
      </c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</row>
    <row r="33" spans="1:33" s="6" customFormat="1">
      <c r="A33" s="28">
        <f>IF(F33&lt;&gt;"",1+MAX($A$7:A32),"")</f>
        <v>14</v>
      </c>
      <c r="B33" s="51"/>
      <c r="C33" s="53"/>
      <c r="D33" s="128" t="s">
        <v>59</v>
      </c>
      <c r="E33" s="129">
        <v>26</v>
      </c>
      <c r="F33" s="54">
        <v>0.05</v>
      </c>
      <c r="G33" s="39">
        <f t="shared" si="10"/>
        <v>27.3</v>
      </c>
      <c r="H33" s="125" t="s">
        <v>51</v>
      </c>
      <c r="I33" s="137">
        <v>0</v>
      </c>
      <c r="J33" s="137">
        <f t="shared" si="11"/>
        <v>0</v>
      </c>
      <c r="K33" s="137">
        <v>0</v>
      </c>
      <c r="L33" s="137">
        <f t="shared" si="12"/>
        <v>0</v>
      </c>
      <c r="M33" s="137">
        <f t="shared" si="13"/>
        <v>0</v>
      </c>
      <c r="N33" s="138">
        <f t="shared" si="14"/>
        <v>0</v>
      </c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 s="6" customFormat="1">
      <c r="A34" s="28">
        <f>IF(F34&lt;&gt;"",1+MAX($A$7:A33),"")</f>
        <v>15</v>
      </c>
      <c r="B34" s="51"/>
      <c r="C34" s="53"/>
      <c r="D34" s="128" t="s">
        <v>60</v>
      </c>
      <c r="E34" s="129">
        <v>647.98</v>
      </c>
      <c r="F34" s="54">
        <v>0.05</v>
      </c>
      <c r="G34" s="39">
        <f t="shared" si="10"/>
        <v>680.37900000000002</v>
      </c>
      <c r="H34" s="125" t="s">
        <v>51</v>
      </c>
      <c r="I34" s="137">
        <v>0</v>
      </c>
      <c r="J34" s="137">
        <f t="shared" si="11"/>
        <v>0</v>
      </c>
      <c r="K34" s="137">
        <v>0</v>
      </c>
      <c r="L34" s="137">
        <f t="shared" si="12"/>
        <v>0</v>
      </c>
      <c r="M34" s="137">
        <f t="shared" si="13"/>
        <v>0</v>
      </c>
      <c r="N34" s="138">
        <f t="shared" si="14"/>
        <v>0</v>
      </c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1:33" s="6" customFormat="1">
      <c r="A35" s="28">
        <f>IF(F35&lt;&gt;"",1+MAX($A$7:A34),"")</f>
        <v>16</v>
      </c>
      <c r="B35" s="51"/>
      <c r="C35" s="53"/>
      <c r="D35" s="128" t="s">
        <v>61</v>
      </c>
      <c r="E35" s="129">
        <v>1026.3599999999999</v>
      </c>
      <c r="F35" s="54">
        <v>0.05</v>
      </c>
      <c r="G35" s="39">
        <f t="shared" si="10"/>
        <v>1077.6779999999999</v>
      </c>
      <c r="H35" s="125" t="s">
        <v>51</v>
      </c>
      <c r="I35" s="137">
        <v>0</v>
      </c>
      <c r="J35" s="137">
        <f t="shared" si="11"/>
        <v>0</v>
      </c>
      <c r="K35" s="137">
        <v>0</v>
      </c>
      <c r="L35" s="137">
        <f t="shared" si="12"/>
        <v>0</v>
      </c>
      <c r="M35" s="137">
        <f t="shared" si="13"/>
        <v>0</v>
      </c>
      <c r="N35" s="138">
        <f t="shared" si="14"/>
        <v>0</v>
      </c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1:33" s="6" customFormat="1">
      <c r="A36" s="28">
        <f>IF(F36&lt;&gt;"",1+MAX($A$7:A35),"")</f>
        <v>17</v>
      </c>
      <c r="B36" s="51"/>
      <c r="C36" s="53"/>
      <c r="D36" s="128" t="s">
        <v>62</v>
      </c>
      <c r="E36" s="129">
        <v>322.64999999999998</v>
      </c>
      <c r="F36" s="54">
        <v>0.05</v>
      </c>
      <c r="G36" s="39">
        <f t="shared" si="10"/>
        <v>338.78249999999997</v>
      </c>
      <c r="H36" s="125" t="s">
        <v>51</v>
      </c>
      <c r="I36" s="137">
        <v>0</v>
      </c>
      <c r="J36" s="137">
        <f t="shared" si="11"/>
        <v>0</v>
      </c>
      <c r="K36" s="137">
        <v>0</v>
      </c>
      <c r="L36" s="137">
        <f t="shared" si="12"/>
        <v>0</v>
      </c>
      <c r="M36" s="137">
        <f t="shared" si="13"/>
        <v>0</v>
      </c>
      <c r="N36" s="138">
        <f t="shared" si="14"/>
        <v>0</v>
      </c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 s="6" customFormat="1">
      <c r="A37" s="28">
        <f>IF(F37&lt;&gt;"",1+MAX($A$7:A36),"")</f>
        <v>18</v>
      </c>
      <c r="B37" s="51"/>
      <c r="C37" s="53"/>
      <c r="D37" s="128" t="s">
        <v>63</v>
      </c>
      <c r="E37" s="129">
        <v>840.73</v>
      </c>
      <c r="F37" s="54">
        <v>0.05</v>
      </c>
      <c r="G37" s="39">
        <f t="shared" si="10"/>
        <v>882.76650000000006</v>
      </c>
      <c r="H37" s="125" t="s">
        <v>51</v>
      </c>
      <c r="I37" s="137">
        <v>0</v>
      </c>
      <c r="J37" s="137">
        <f t="shared" si="11"/>
        <v>0</v>
      </c>
      <c r="K37" s="137">
        <v>0</v>
      </c>
      <c r="L37" s="137">
        <f t="shared" si="12"/>
        <v>0</v>
      </c>
      <c r="M37" s="137">
        <f t="shared" si="13"/>
        <v>0</v>
      </c>
      <c r="N37" s="138">
        <f t="shared" si="14"/>
        <v>0</v>
      </c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s="6" customFormat="1">
      <c r="A38" s="28">
        <f>IF(F38&lt;&gt;"",1+MAX($A$7:A37),"")</f>
        <v>19</v>
      </c>
      <c r="B38" s="51"/>
      <c r="C38" s="53"/>
      <c r="D38" s="128" t="s">
        <v>64</v>
      </c>
      <c r="E38" s="129">
        <v>30.44</v>
      </c>
      <c r="F38" s="54">
        <v>0.05</v>
      </c>
      <c r="G38" s="39">
        <f t="shared" si="10"/>
        <v>31.962000000000003</v>
      </c>
      <c r="H38" s="125" t="s">
        <v>51</v>
      </c>
      <c r="I38" s="137">
        <v>0</v>
      </c>
      <c r="J38" s="137">
        <f t="shared" si="11"/>
        <v>0</v>
      </c>
      <c r="K38" s="137">
        <v>0</v>
      </c>
      <c r="L38" s="137">
        <f t="shared" si="12"/>
        <v>0</v>
      </c>
      <c r="M38" s="137">
        <f t="shared" si="13"/>
        <v>0</v>
      </c>
      <c r="N38" s="138">
        <f t="shared" si="14"/>
        <v>0</v>
      </c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 s="6" customFormat="1">
      <c r="A39" s="28">
        <f>IF(F39&lt;&gt;"",1+MAX($A$7:A38),"")</f>
        <v>20</v>
      </c>
      <c r="B39" s="51"/>
      <c r="C39" s="53"/>
      <c r="D39" s="128" t="s">
        <v>65</v>
      </c>
      <c r="E39" s="129">
        <v>24.14</v>
      </c>
      <c r="F39" s="54">
        <v>0.05</v>
      </c>
      <c r="G39" s="39">
        <f t="shared" si="10"/>
        <v>25.347000000000001</v>
      </c>
      <c r="H39" s="125" t="s">
        <v>51</v>
      </c>
      <c r="I39" s="137">
        <v>0</v>
      </c>
      <c r="J39" s="137">
        <f t="shared" si="11"/>
        <v>0</v>
      </c>
      <c r="K39" s="137">
        <v>0</v>
      </c>
      <c r="L39" s="137">
        <f t="shared" si="12"/>
        <v>0</v>
      </c>
      <c r="M39" s="137">
        <f t="shared" si="13"/>
        <v>0</v>
      </c>
      <c r="N39" s="138">
        <f t="shared" si="14"/>
        <v>0</v>
      </c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s="6" customFormat="1">
      <c r="A40" s="28" t="str">
        <f>IF(F40&lt;&gt;"",1+MAX($A$7:A39),"")</f>
        <v/>
      </c>
      <c r="B40" s="51"/>
      <c r="C40" s="53"/>
      <c r="D40" s="127" t="s">
        <v>31</v>
      </c>
      <c r="E40" s="129"/>
      <c r="F40" s="125"/>
      <c r="G40" s="125"/>
      <c r="H40" s="125"/>
      <c r="I40" s="67"/>
      <c r="J40" s="67"/>
      <c r="K40" s="70"/>
      <c r="L40" s="67"/>
      <c r="M40" s="67"/>
      <c r="N40" s="80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6" customFormat="1">
      <c r="A41" s="28">
        <f>IF(F41&lt;&gt;"",1+MAX($A$7:A40),"")</f>
        <v>21</v>
      </c>
      <c r="B41" s="51"/>
      <c r="C41" s="53"/>
      <c r="D41" s="128" t="s">
        <v>66</v>
      </c>
      <c r="E41" s="129">
        <v>2</v>
      </c>
      <c r="F41" s="54">
        <v>0</v>
      </c>
      <c r="G41" s="39">
        <f t="shared" ref="G41:G63" si="15">(F41*E41)+E41</f>
        <v>2</v>
      </c>
      <c r="H41" s="125" t="s">
        <v>29</v>
      </c>
      <c r="I41" s="137">
        <v>0</v>
      </c>
      <c r="J41" s="137">
        <f t="shared" ref="J41:J63" si="16">I41*G41</f>
        <v>0</v>
      </c>
      <c r="K41" s="137">
        <v>0</v>
      </c>
      <c r="L41" s="137">
        <f t="shared" ref="L41:L63" si="17">K41*G41</f>
        <v>0</v>
      </c>
      <c r="M41" s="137">
        <f t="shared" ref="M41:M63" si="18">+I41+K41</f>
        <v>0</v>
      </c>
      <c r="N41" s="138">
        <f t="shared" ref="N41:N63" si="19">M41*G41</f>
        <v>0</v>
      </c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 s="6" customFormat="1">
      <c r="A42" s="28">
        <f>IF(F42&lt;&gt;"",1+MAX($A$7:A41),"")</f>
        <v>22</v>
      </c>
      <c r="B42" s="51"/>
      <c r="C42" s="53"/>
      <c r="D42" s="128" t="s">
        <v>67</v>
      </c>
      <c r="E42" s="129">
        <v>2</v>
      </c>
      <c r="F42" s="54">
        <v>0</v>
      </c>
      <c r="G42" s="39">
        <f t="shared" si="15"/>
        <v>2</v>
      </c>
      <c r="H42" s="125" t="s">
        <v>29</v>
      </c>
      <c r="I42" s="137">
        <v>0</v>
      </c>
      <c r="J42" s="137">
        <f t="shared" si="16"/>
        <v>0</v>
      </c>
      <c r="K42" s="137">
        <v>0</v>
      </c>
      <c r="L42" s="137">
        <f t="shared" si="17"/>
        <v>0</v>
      </c>
      <c r="M42" s="137">
        <f t="shared" si="18"/>
        <v>0</v>
      </c>
      <c r="N42" s="138">
        <f t="shared" si="19"/>
        <v>0</v>
      </c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  <row r="43" spans="1:33" s="6" customFormat="1">
      <c r="A43" s="28">
        <f>IF(F43&lt;&gt;"",1+MAX($A$7:A42),"")</f>
        <v>23</v>
      </c>
      <c r="B43" s="51"/>
      <c r="C43" s="53"/>
      <c r="D43" s="128" t="s">
        <v>68</v>
      </c>
      <c r="E43" s="129">
        <v>8</v>
      </c>
      <c r="F43" s="54">
        <v>0</v>
      </c>
      <c r="G43" s="39">
        <f t="shared" si="15"/>
        <v>8</v>
      </c>
      <c r="H43" s="125" t="s">
        <v>29</v>
      </c>
      <c r="I43" s="137">
        <v>0</v>
      </c>
      <c r="J43" s="137">
        <f t="shared" si="16"/>
        <v>0</v>
      </c>
      <c r="K43" s="137">
        <v>0</v>
      </c>
      <c r="L43" s="137">
        <f t="shared" si="17"/>
        <v>0</v>
      </c>
      <c r="M43" s="137">
        <f t="shared" si="18"/>
        <v>0</v>
      </c>
      <c r="N43" s="138">
        <f t="shared" si="19"/>
        <v>0</v>
      </c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 s="6" customFormat="1">
      <c r="A44" s="28">
        <f>IF(F44&lt;&gt;"",1+MAX($A$7:A43),"")</f>
        <v>24</v>
      </c>
      <c r="B44" s="51"/>
      <c r="C44" s="53"/>
      <c r="D44" s="128" t="s">
        <v>69</v>
      </c>
      <c r="E44" s="129">
        <v>146</v>
      </c>
      <c r="F44" s="54">
        <v>0</v>
      </c>
      <c r="G44" s="39">
        <f t="shared" si="15"/>
        <v>146</v>
      </c>
      <c r="H44" s="125" t="s">
        <v>29</v>
      </c>
      <c r="I44" s="137">
        <v>0</v>
      </c>
      <c r="J44" s="137">
        <f t="shared" si="16"/>
        <v>0</v>
      </c>
      <c r="K44" s="137">
        <v>0</v>
      </c>
      <c r="L44" s="137">
        <f t="shared" si="17"/>
        <v>0</v>
      </c>
      <c r="M44" s="137">
        <f t="shared" si="18"/>
        <v>0</v>
      </c>
      <c r="N44" s="138">
        <f t="shared" si="19"/>
        <v>0</v>
      </c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3" s="6" customFormat="1">
      <c r="A45" s="28">
        <f>IF(F45&lt;&gt;"",1+MAX($A$7:A44),"")</f>
        <v>25</v>
      </c>
      <c r="B45" s="51"/>
      <c r="C45" s="39"/>
      <c r="D45" s="128" t="s">
        <v>70</v>
      </c>
      <c r="E45" s="129">
        <v>1</v>
      </c>
      <c r="F45" s="54">
        <v>0</v>
      </c>
      <c r="G45" s="39">
        <f t="shared" si="15"/>
        <v>1</v>
      </c>
      <c r="H45" s="125" t="s">
        <v>29</v>
      </c>
      <c r="I45" s="137">
        <v>0</v>
      </c>
      <c r="J45" s="137">
        <f t="shared" si="16"/>
        <v>0</v>
      </c>
      <c r="K45" s="137">
        <v>0</v>
      </c>
      <c r="L45" s="137">
        <f t="shared" si="17"/>
        <v>0</v>
      </c>
      <c r="M45" s="137">
        <f t="shared" si="18"/>
        <v>0</v>
      </c>
      <c r="N45" s="138">
        <f t="shared" si="19"/>
        <v>0</v>
      </c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3" s="6" customFormat="1">
      <c r="A46" s="28">
        <f>IF(F46&lt;&gt;"",1+MAX($A$7:A45),"")</f>
        <v>26</v>
      </c>
      <c r="B46" s="51"/>
      <c r="C46" s="53"/>
      <c r="D46" s="128" t="s">
        <v>71</v>
      </c>
      <c r="E46" s="129">
        <v>1114</v>
      </c>
      <c r="F46" s="54">
        <v>0</v>
      </c>
      <c r="G46" s="39">
        <f t="shared" si="15"/>
        <v>1114</v>
      </c>
      <c r="H46" s="125" t="s">
        <v>29</v>
      </c>
      <c r="I46" s="137">
        <v>0</v>
      </c>
      <c r="J46" s="137">
        <f t="shared" si="16"/>
        <v>0</v>
      </c>
      <c r="K46" s="137">
        <v>0</v>
      </c>
      <c r="L46" s="137">
        <f t="shared" si="17"/>
        <v>0</v>
      </c>
      <c r="M46" s="137">
        <f t="shared" si="18"/>
        <v>0</v>
      </c>
      <c r="N46" s="138">
        <f t="shared" si="19"/>
        <v>0</v>
      </c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1:33" s="6" customFormat="1">
      <c r="A47" s="28">
        <f>IF(F47&lt;&gt;"",1+MAX($A$7:A46),"")</f>
        <v>27</v>
      </c>
      <c r="B47" s="51"/>
      <c r="C47" s="53"/>
      <c r="D47" s="128" t="s">
        <v>72</v>
      </c>
      <c r="E47" s="129">
        <v>3</v>
      </c>
      <c r="F47" s="54">
        <v>0</v>
      </c>
      <c r="G47" s="39">
        <f t="shared" si="15"/>
        <v>3</v>
      </c>
      <c r="H47" s="125" t="s">
        <v>29</v>
      </c>
      <c r="I47" s="137">
        <v>0</v>
      </c>
      <c r="J47" s="137">
        <f t="shared" si="16"/>
        <v>0</v>
      </c>
      <c r="K47" s="137">
        <v>0</v>
      </c>
      <c r="L47" s="137">
        <f t="shared" si="17"/>
        <v>0</v>
      </c>
      <c r="M47" s="137">
        <f t="shared" si="18"/>
        <v>0</v>
      </c>
      <c r="N47" s="138">
        <f t="shared" si="19"/>
        <v>0</v>
      </c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s="6" customFormat="1">
      <c r="A48" s="28">
        <f>IF(F48&lt;&gt;"",1+MAX($A$7:A47),"")</f>
        <v>28</v>
      </c>
      <c r="B48" s="51"/>
      <c r="C48" s="53"/>
      <c r="D48" s="128" t="s">
        <v>73</v>
      </c>
      <c r="E48" s="129">
        <v>8</v>
      </c>
      <c r="F48" s="54">
        <v>0</v>
      </c>
      <c r="G48" s="39">
        <f t="shared" si="15"/>
        <v>8</v>
      </c>
      <c r="H48" s="125" t="s">
        <v>29</v>
      </c>
      <c r="I48" s="137">
        <v>0</v>
      </c>
      <c r="J48" s="137">
        <f t="shared" si="16"/>
        <v>0</v>
      </c>
      <c r="K48" s="137">
        <v>0</v>
      </c>
      <c r="L48" s="137">
        <f t="shared" si="17"/>
        <v>0</v>
      </c>
      <c r="M48" s="137">
        <f t="shared" si="18"/>
        <v>0</v>
      </c>
      <c r="N48" s="138">
        <f t="shared" si="19"/>
        <v>0</v>
      </c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s="6" customFormat="1">
      <c r="A49" s="28">
        <f>IF(F49&lt;&gt;"",1+MAX($A$7:A48),"")</f>
        <v>29</v>
      </c>
      <c r="B49" s="51"/>
      <c r="C49" s="53"/>
      <c r="D49" s="128" t="s">
        <v>47</v>
      </c>
      <c r="E49" s="129">
        <v>207</v>
      </c>
      <c r="F49" s="54">
        <v>0</v>
      </c>
      <c r="G49" s="39">
        <f t="shared" si="15"/>
        <v>207</v>
      </c>
      <c r="H49" s="125" t="s">
        <v>29</v>
      </c>
      <c r="I49" s="137">
        <v>0</v>
      </c>
      <c r="J49" s="137">
        <f t="shared" si="16"/>
        <v>0</v>
      </c>
      <c r="K49" s="137">
        <v>0</v>
      </c>
      <c r="L49" s="137">
        <f t="shared" si="17"/>
        <v>0</v>
      </c>
      <c r="M49" s="137">
        <f t="shared" si="18"/>
        <v>0</v>
      </c>
      <c r="N49" s="138">
        <f t="shared" si="19"/>
        <v>0</v>
      </c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 s="6" customFormat="1">
      <c r="A50" s="28">
        <f>IF(F50&lt;&gt;"",1+MAX($A$7:A49),"")</f>
        <v>30</v>
      </c>
      <c r="B50" s="51"/>
      <c r="C50" s="53"/>
      <c r="D50" s="128" t="s">
        <v>74</v>
      </c>
      <c r="E50" s="129">
        <v>1</v>
      </c>
      <c r="F50" s="54">
        <v>0</v>
      </c>
      <c r="G50" s="39">
        <f t="shared" si="15"/>
        <v>1</v>
      </c>
      <c r="H50" s="125" t="s">
        <v>29</v>
      </c>
      <c r="I50" s="137">
        <v>0</v>
      </c>
      <c r="J50" s="137">
        <f t="shared" si="16"/>
        <v>0</v>
      </c>
      <c r="K50" s="137">
        <v>0</v>
      </c>
      <c r="L50" s="137">
        <f t="shared" si="17"/>
        <v>0</v>
      </c>
      <c r="M50" s="137">
        <f t="shared" si="18"/>
        <v>0</v>
      </c>
      <c r="N50" s="138">
        <f t="shared" si="19"/>
        <v>0</v>
      </c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 s="6" customFormat="1">
      <c r="A51" s="28">
        <f>IF(F51&lt;&gt;"",1+MAX($A$7:A50),"")</f>
        <v>31</v>
      </c>
      <c r="B51" s="51"/>
      <c r="C51" s="53"/>
      <c r="D51" s="128" t="s">
        <v>75</v>
      </c>
      <c r="E51" s="129">
        <v>213</v>
      </c>
      <c r="F51" s="54">
        <v>0</v>
      </c>
      <c r="G51" s="39">
        <f t="shared" si="15"/>
        <v>213</v>
      </c>
      <c r="H51" s="125" t="s">
        <v>29</v>
      </c>
      <c r="I51" s="137">
        <v>0</v>
      </c>
      <c r="J51" s="137">
        <f t="shared" si="16"/>
        <v>0</v>
      </c>
      <c r="K51" s="137">
        <v>0</v>
      </c>
      <c r="L51" s="137">
        <f t="shared" si="17"/>
        <v>0</v>
      </c>
      <c r="M51" s="137">
        <f t="shared" si="18"/>
        <v>0</v>
      </c>
      <c r="N51" s="138">
        <f t="shared" si="19"/>
        <v>0</v>
      </c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1:33" s="6" customFormat="1">
      <c r="A52" s="28">
        <f>IF(F52&lt;&gt;"",1+MAX($A$7:A51),"")</f>
        <v>32</v>
      </c>
      <c r="B52" s="51"/>
      <c r="C52" s="53"/>
      <c r="D52" s="128" t="s">
        <v>76</v>
      </c>
      <c r="E52" s="129">
        <v>16</v>
      </c>
      <c r="F52" s="54">
        <v>0</v>
      </c>
      <c r="G52" s="39">
        <f t="shared" si="15"/>
        <v>16</v>
      </c>
      <c r="H52" s="125" t="s">
        <v>29</v>
      </c>
      <c r="I52" s="137">
        <v>0</v>
      </c>
      <c r="J52" s="137">
        <f t="shared" si="16"/>
        <v>0</v>
      </c>
      <c r="K52" s="137">
        <v>0</v>
      </c>
      <c r="L52" s="137">
        <f t="shared" si="17"/>
        <v>0</v>
      </c>
      <c r="M52" s="137">
        <f t="shared" si="18"/>
        <v>0</v>
      </c>
      <c r="N52" s="138">
        <f t="shared" si="19"/>
        <v>0</v>
      </c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1:33" s="6" customFormat="1">
      <c r="A53" s="28">
        <f>IF(F53&lt;&gt;"",1+MAX($A$7:A52),"")</f>
        <v>33</v>
      </c>
      <c r="B53" s="51"/>
      <c r="C53" s="53"/>
      <c r="D53" s="128" t="s">
        <v>77</v>
      </c>
      <c r="E53" s="129">
        <v>8</v>
      </c>
      <c r="F53" s="54">
        <v>0</v>
      </c>
      <c r="G53" s="39">
        <f t="shared" si="15"/>
        <v>8</v>
      </c>
      <c r="H53" s="125" t="s">
        <v>29</v>
      </c>
      <c r="I53" s="137">
        <v>0</v>
      </c>
      <c r="J53" s="137">
        <f t="shared" si="16"/>
        <v>0</v>
      </c>
      <c r="K53" s="137">
        <v>0</v>
      </c>
      <c r="L53" s="137">
        <f t="shared" si="17"/>
        <v>0</v>
      </c>
      <c r="M53" s="137">
        <f t="shared" si="18"/>
        <v>0</v>
      </c>
      <c r="N53" s="138">
        <f t="shared" si="19"/>
        <v>0</v>
      </c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1:33" s="6" customFormat="1">
      <c r="A54" s="28">
        <f>IF(F54&lt;&gt;"",1+MAX($A$7:A53),"")</f>
        <v>34</v>
      </c>
      <c r="B54" s="51"/>
      <c r="C54" s="53"/>
      <c r="D54" s="128" t="s">
        <v>78</v>
      </c>
      <c r="E54" s="129">
        <v>1</v>
      </c>
      <c r="F54" s="54">
        <v>0</v>
      </c>
      <c r="G54" s="39">
        <f t="shared" si="15"/>
        <v>1</v>
      </c>
      <c r="H54" s="125" t="s">
        <v>29</v>
      </c>
      <c r="I54" s="137">
        <v>0</v>
      </c>
      <c r="J54" s="137">
        <f t="shared" si="16"/>
        <v>0</v>
      </c>
      <c r="K54" s="137">
        <v>0</v>
      </c>
      <c r="L54" s="137">
        <f t="shared" si="17"/>
        <v>0</v>
      </c>
      <c r="M54" s="137">
        <f t="shared" si="18"/>
        <v>0</v>
      </c>
      <c r="N54" s="138">
        <f t="shared" si="19"/>
        <v>0</v>
      </c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1:33" s="6" customFormat="1">
      <c r="A55" s="28">
        <f>IF(F55&lt;&gt;"",1+MAX($A$7:A54),"")</f>
        <v>35</v>
      </c>
      <c r="B55" s="51"/>
      <c r="C55" s="53"/>
      <c r="D55" s="128" t="s">
        <v>79</v>
      </c>
      <c r="E55" s="129">
        <v>5</v>
      </c>
      <c r="F55" s="54">
        <v>0</v>
      </c>
      <c r="G55" s="39">
        <f t="shared" si="15"/>
        <v>5</v>
      </c>
      <c r="H55" s="125" t="s">
        <v>29</v>
      </c>
      <c r="I55" s="137">
        <v>0</v>
      </c>
      <c r="J55" s="137">
        <f t="shared" si="16"/>
        <v>0</v>
      </c>
      <c r="K55" s="137">
        <v>0</v>
      </c>
      <c r="L55" s="137">
        <f t="shared" si="17"/>
        <v>0</v>
      </c>
      <c r="M55" s="137">
        <f t="shared" si="18"/>
        <v>0</v>
      </c>
      <c r="N55" s="138">
        <f t="shared" si="19"/>
        <v>0</v>
      </c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1:33" s="6" customFormat="1">
      <c r="A56" s="28">
        <f>IF(F56&lt;&gt;"",1+MAX($A$7:A55),"")</f>
        <v>36</v>
      </c>
      <c r="B56" s="51"/>
      <c r="C56" s="53"/>
      <c r="D56" s="128" t="s">
        <v>80</v>
      </c>
      <c r="E56" s="129">
        <v>1</v>
      </c>
      <c r="F56" s="54">
        <v>0</v>
      </c>
      <c r="G56" s="39">
        <f t="shared" si="15"/>
        <v>1</v>
      </c>
      <c r="H56" s="125" t="s">
        <v>29</v>
      </c>
      <c r="I56" s="137">
        <v>0</v>
      </c>
      <c r="J56" s="137">
        <f t="shared" si="16"/>
        <v>0</v>
      </c>
      <c r="K56" s="137">
        <v>0</v>
      </c>
      <c r="L56" s="137">
        <f t="shared" si="17"/>
        <v>0</v>
      </c>
      <c r="M56" s="137">
        <f t="shared" si="18"/>
        <v>0</v>
      </c>
      <c r="N56" s="138">
        <f t="shared" si="19"/>
        <v>0</v>
      </c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33" s="6" customFormat="1">
      <c r="A57" s="28">
        <f>IF(F57&lt;&gt;"",1+MAX($A$7:A56),"")</f>
        <v>37</v>
      </c>
      <c r="B57" s="51"/>
      <c r="C57" s="53"/>
      <c r="D57" s="128" t="s">
        <v>81</v>
      </c>
      <c r="E57" s="129">
        <v>4</v>
      </c>
      <c r="F57" s="54">
        <v>0</v>
      </c>
      <c r="G57" s="39">
        <f t="shared" si="15"/>
        <v>4</v>
      </c>
      <c r="H57" s="125" t="s">
        <v>29</v>
      </c>
      <c r="I57" s="137">
        <v>0</v>
      </c>
      <c r="J57" s="137">
        <f t="shared" si="16"/>
        <v>0</v>
      </c>
      <c r="K57" s="137">
        <v>0</v>
      </c>
      <c r="L57" s="137">
        <f t="shared" si="17"/>
        <v>0</v>
      </c>
      <c r="M57" s="137">
        <f t="shared" si="18"/>
        <v>0</v>
      </c>
      <c r="N57" s="138">
        <f t="shared" si="19"/>
        <v>0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1:33" s="6" customFormat="1">
      <c r="A58" s="28">
        <f>IF(F58&lt;&gt;"",1+MAX($A$7:A57),"")</f>
        <v>38</v>
      </c>
      <c r="B58" s="51"/>
      <c r="C58" s="53"/>
      <c r="D58" s="128" t="s">
        <v>82</v>
      </c>
      <c r="E58" s="129">
        <v>3</v>
      </c>
      <c r="F58" s="54">
        <v>0</v>
      </c>
      <c r="G58" s="39">
        <f t="shared" si="15"/>
        <v>3</v>
      </c>
      <c r="H58" s="125" t="s">
        <v>29</v>
      </c>
      <c r="I58" s="137">
        <v>0</v>
      </c>
      <c r="J58" s="137">
        <f t="shared" si="16"/>
        <v>0</v>
      </c>
      <c r="K58" s="137">
        <v>0</v>
      </c>
      <c r="L58" s="137">
        <f t="shared" si="17"/>
        <v>0</v>
      </c>
      <c r="M58" s="137">
        <f t="shared" si="18"/>
        <v>0</v>
      </c>
      <c r="N58" s="138">
        <f t="shared" si="19"/>
        <v>0</v>
      </c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1:33" s="6" customFormat="1">
      <c r="A59" s="28">
        <f>IF(F59&lt;&gt;"",1+MAX($A$7:A58),"")</f>
        <v>39</v>
      </c>
      <c r="B59" s="51"/>
      <c r="C59" s="53"/>
      <c r="D59" s="128" t="s">
        <v>83</v>
      </c>
      <c r="E59" s="129">
        <v>4</v>
      </c>
      <c r="F59" s="54">
        <v>0</v>
      </c>
      <c r="G59" s="39">
        <f t="shared" si="15"/>
        <v>4</v>
      </c>
      <c r="H59" s="125" t="s">
        <v>29</v>
      </c>
      <c r="I59" s="137">
        <v>0</v>
      </c>
      <c r="J59" s="137">
        <f t="shared" si="16"/>
        <v>0</v>
      </c>
      <c r="K59" s="137">
        <v>0</v>
      </c>
      <c r="L59" s="137">
        <f t="shared" si="17"/>
        <v>0</v>
      </c>
      <c r="M59" s="137">
        <f t="shared" si="18"/>
        <v>0</v>
      </c>
      <c r="N59" s="138">
        <f t="shared" si="19"/>
        <v>0</v>
      </c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</row>
    <row r="60" spans="1:33" s="6" customFormat="1">
      <c r="A60" s="28">
        <f>IF(F60&lt;&gt;"",1+MAX($A$7:A59),"")</f>
        <v>40</v>
      </c>
      <c r="B60" s="51"/>
      <c r="C60" s="53"/>
      <c r="D60" s="128" t="s">
        <v>84</v>
      </c>
      <c r="E60" s="129">
        <v>3</v>
      </c>
      <c r="F60" s="54">
        <v>0</v>
      </c>
      <c r="G60" s="39">
        <f t="shared" si="15"/>
        <v>3</v>
      </c>
      <c r="H60" s="125" t="s">
        <v>29</v>
      </c>
      <c r="I60" s="137">
        <v>0</v>
      </c>
      <c r="J60" s="137">
        <f t="shared" si="16"/>
        <v>0</v>
      </c>
      <c r="K60" s="137">
        <v>0</v>
      </c>
      <c r="L60" s="137">
        <f t="shared" si="17"/>
        <v>0</v>
      </c>
      <c r="M60" s="137">
        <f t="shared" si="18"/>
        <v>0</v>
      </c>
      <c r="N60" s="138">
        <f t="shared" si="19"/>
        <v>0</v>
      </c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1:33" s="6" customFormat="1">
      <c r="A61" s="28">
        <f>IF(F61&lt;&gt;"",1+MAX($A$7:A60),"")</f>
        <v>41</v>
      </c>
      <c r="B61" s="51"/>
      <c r="C61" s="53"/>
      <c r="D61" s="128" t="s">
        <v>85</v>
      </c>
      <c r="E61" s="129">
        <v>247</v>
      </c>
      <c r="F61" s="54">
        <v>0</v>
      </c>
      <c r="G61" s="39">
        <f t="shared" si="15"/>
        <v>247</v>
      </c>
      <c r="H61" s="125" t="s">
        <v>29</v>
      </c>
      <c r="I61" s="137">
        <v>0</v>
      </c>
      <c r="J61" s="137">
        <f t="shared" si="16"/>
        <v>0</v>
      </c>
      <c r="K61" s="137">
        <v>0</v>
      </c>
      <c r="L61" s="137">
        <f t="shared" si="17"/>
        <v>0</v>
      </c>
      <c r="M61" s="137">
        <f t="shared" si="18"/>
        <v>0</v>
      </c>
      <c r="N61" s="138">
        <f t="shared" si="19"/>
        <v>0</v>
      </c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</row>
    <row r="62" spans="1:33" s="6" customFormat="1">
      <c r="A62" s="28">
        <f>IF(F62&lt;&gt;"",1+MAX($A$7:A61),"")</f>
        <v>42</v>
      </c>
      <c r="B62" s="51"/>
      <c r="C62" s="53"/>
      <c r="D62" s="128" t="s">
        <v>86</v>
      </c>
      <c r="E62" s="129">
        <v>1</v>
      </c>
      <c r="F62" s="54">
        <v>0</v>
      </c>
      <c r="G62" s="39">
        <f t="shared" si="15"/>
        <v>1</v>
      </c>
      <c r="H62" s="125" t="s">
        <v>29</v>
      </c>
      <c r="I62" s="137">
        <v>0</v>
      </c>
      <c r="J62" s="137">
        <f t="shared" si="16"/>
        <v>0</v>
      </c>
      <c r="K62" s="137">
        <v>0</v>
      </c>
      <c r="L62" s="137">
        <f t="shared" si="17"/>
        <v>0</v>
      </c>
      <c r="M62" s="137">
        <f t="shared" si="18"/>
        <v>0</v>
      </c>
      <c r="N62" s="138">
        <f t="shared" si="19"/>
        <v>0</v>
      </c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1:33" s="6" customFormat="1">
      <c r="A63" s="28">
        <f>IF(F63&lt;&gt;"",1+MAX($A$7:A62),"")</f>
        <v>43</v>
      </c>
      <c r="B63" s="51"/>
      <c r="C63" s="53"/>
      <c r="D63" s="128" t="s">
        <v>87</v>
      </c>
      <c r="E63" s="129">
        <v>3</v>
      </c>
      <c r="F63" s="54">
        <v>0</v>
      </c>
      <c r="G63" s="39">
        <f t="shared" si="15"/>
        <v>3</v>
      </c>
      <c r="H63" s="125" t="s">
        <v>29</v>
      </c>
      <c r="I63" s="137">
        <v>0</v>
      </c>
      <c r="J63" s="137">
        <f t="shared" si="16"/>
        <v>0</v>
      </c>
      <c r="K63" s="137">
        <v>0</v>
      </c>
      <c r="L63" s="137">
        <f t="shared" si="17"/>
        <v>0</v>
      </c>
      <c r="M63" s="137">
        <f t="shared" si="18"/>
        <v>0</v>
      </c>
      <c r="N63" s="138">
        <f t="shared" si="19"/>
        <v>0</v>
      </c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1:33" s="6" customFormat="1">
      <c r="A64" s="28" t="str">
        <f>IF(F64&lt;&gt;"",1+MAX($A$7:A63),"")</f>
        <v/>
      </c>
      <c r="B64" s="51"/>
      <c r="C64" s="53"/>
      <c r="D64" s="128"/>
      <c r="E64" s="129"/>
      <c r="F64" s="54"/>
      <c r="G64" s="39"/>
      <c r="H64" s="125"/>
      <c r="I64" s="67"/>
      <c r="J64" s="67"/>
      <c r="K64" s="70"/>
      <c r="L64" s="67"/>
      <c r="M64" s="67"/>
      <c r="N64" s="80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</row>
    <row r="65" spans="1:33" s="6" customFormat="1">
      <c r="A65" s="28" t="str">
        <f>IF(F65&lt;&gt;"",1+MAX($A$7:A64),"")</f>
        <v/>
      </c>
      <c r="B65" s="51"/>
      <c r="C65" s="53"/>
      <c r="D65" s="52" t="s">
        <v>30</v>
      </c>
      <c r="E65" s="129"/>
      <c r="F65" s="125"/>
      <c r="G65" s="125"/>
      <c r="H65" s="125"/>
      <c r="I65" s="67"/>
      <c r="J65" s="67"/>
      <c r="K65" s="70"/>
      <c r="L65" s="67"/>
      <c r="M65" s="67"/>
      <c r="N65" s="80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s="6" customFormat="1">
      <c r="A66" s="28" t="str">
        <f>IF(F66&lt;&gt;"",1+MAX($A$7:A65),"")</f>
        <v/>
      </c>
      <c r="B66" s="51"/>
      <c r="C66" s="53"/>
      <c r="D66" s="130" t="s">
        <v>88</v>
      </c>
      <c r="E66" s="125"/>
      <c r="F66" s="125"/>
      <c r="G66" s="125"/>
      <c r="H66" s="125"/>
      <c r="I66" s="67"/>
      <c r="J66" s="67"/>
      <c r="K66" s="70"/>
      <c r="L66" s="67"/>
      <c r="M66" s="67"/>
      <c r="N66" s="80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</row>
    <row r="67" spans="1:33" s="6" customFormat="1">
      <c r="A67" s="28" t="str">
        <f>IF(F67&lt;&gt;"",1+MAX($A$7:A66),"")</f>
        <v/>
      </c>
      <c r="B67" s="51"/>
      <c r="C67" s="53"/>
      <c r="D67" s="127" t="s">
        <v>54</v>
      </c>
      <c r="E67" s="129"/>
      <c r="F67" s="125"/>
      <c r="G67" s="125"/>
      <c r="H67" s="125"/>
      <c r="I67" s="67"/>
      <c r="J67" s="67"/>
      <c r="K67" s="70"/>
      <c r="L67" s="67"/>
      <c r="M67" s="67"/>
      <c r="N67" s="80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</row>
    <row r="68" spans="1:33" s="6" customFormat="1">
      <c r="A68" s="28">
        <f>IF(F68&lt;&gt;"",1+MAX($A$7:A67),"")</f>
        <v>44</v>
      </c>
      <c r="B68" s="51"/>
      <c r="C68" s="53"/>
      <c r="D68" s="128" t="s">
        <v>89</v>
      </c>
      <c r="E68" s="129">
        <v>43.08</v>
      </c>
      <c r="F68" s="54">
        <v>0.05</v>
      </c>
      <c r="G68" s="39">
        <f t="shared" ref="G68:G72" si="20">(F68*E68)+E68</f>
        <v>45.233999999999995</v>
      </c>
      <c r="H68" s="125" t="s">
        <v>51</v>
      </c>
      <c r="I68" s="137">
        <v>0</v>
      </c>
      <c r="J68" s="137">
        <f t="shared" ref="J68:J72" si="21">I68*G68</f>
        <v>0</v>
      </c>
      <c r="K68" s="137">
        <v>0</v>
      </c>
      <c r="L68" s="137">
        <f t="shared" ref="L68:L72" si="22">K68*G68</f>
        <v>0</v>
      </c>
      <c r="M68" s="137">
        <f t="shared" ref="M68:M72" si="23">+I68+K68</f>
        <v>0</v>
      </c>
      <c r="N68" s="138">
        <f t="shared" ref="N68:N72" si="24">M68*G68</f>
        <v>0</v>
      </c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</row>
    <row r="69" spans="1:33" s="6" customFormat="1">
      <c r="A69" s="28">
        <f>IF(F69&lt;&gt;"",1+MAX($A$7:A68),"")</f>
        <v>45</v>
      </c>
      <c r="B69" s="51"/>
      <c r="C69" s="53"/>
      <c r="D69" s="128" t="s">
        <v>41</v>
      </c>
      <c r="E69" s="129">
        <v>52.88</v>
      </c>
      <c r="F69" s="54">
        <v>0.05</v>
      </c>
      <c r="G69" s="39">
        <f t="shared" si="20"/>
        <v>55.524000000000001</v>
      </c>
      <c r="H69" s="125" t="s">
        <v>51</v>
      </c>
      <c r="I69" s="137">
        <v>0</v>
      </c>
      <c r="J69" s="137">
        <f t="shared" si="21"/>
        <v>0</v>
      </c>
      <c r="K69" s="137">
        <v>0</v>
      </c>
      <c r="L69" s="137">
        <f t="shared" si="22"/>
        <v>0</v>
      </c>
      <c r="M69" s="137">
        <f t="shared" si="23"/>
        <v>0</v>
      </c>
      <c r="N69" s="138">
        <f t="shared" si="24"/>
        <v>0</v>
      </c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</row>
    <row r="70" spans="1:33" s="6" customFormat="1">
      <c r="A70" s="28">
        <f>IF(F70&lt;&gt;"",1+MAX($A$7:A69),"")</f>
        <v>46</v>
      </c>
      <c r="B70" s="51"/>
      <c r="C70" s="53"/>
      <c r="D70" s="128" t="s">
        <v>40</v>
      </c>
      <c r="E70" s="129">
        <v>84.05</v>
      </c>
      <c r="F70" s="54">
        <v>0.05</v>
      </c>
      <c r="G70" s="39">
        <f t="shared" si="20"/>
        <v>88.252499999999998</v>
      </c>
      <c r="H70" s="125" t="s">
        <v>51</v>
      </c>
      <c r="I70" s="137">
        <v>0</v>
      </c>
      <c r="J70" s="137">
        <f t="shared" si="21"/>
        <v>0</v>
      </c>
      <c r="K70" s="137">
        <v>0</v>
      </c>
      <c r="L70" s="137">
        <f t="shared" si="22"/>
        <v>0</v>
      </c>
      <c r="M70" s="137">
        <f t="shared" si="23"/>
        <v>0</v>
      </c>
      <c r="N70" s="138">
        <f t="shared" si="24"/>
        <v>0</v>
      </c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</row>
    <row r="71" spans="1:33" s="6" customFormat="1">
      <c r="A71" s="28">
        <f>IF(F71&lt;&gt;"",1+MAX($A$7:A70),"")</f>
        <v>47</v>
      </c>
      <c r="B71" s="51"/>
      <c r="C71" s="53"/>
      <c r="D71" s="128" t="s">
        <v>45</v>
      </c>
      <c r="E71" s="129">
        <v>59.39</v>
      </c>
      <c r="F71" s="54">
        <v>0.05</v>
      </c>
      <c r="G71" s="39">
        <f t="shared" si="20"/>
        <v>62.359499999999997</v>
      </c>
      <c r="H71" s="125" t="s">
        <v>51</v>
      </c>
      <c r="I71" s="137">
        <v>0</v>
      </c>
      <c r="J71" s="137">
        <f t="shared" si="21"/>
        <v>0</v>
      </c>
      <c r="K71" s="137">
        <v>0</v>
      </c>
      <c r="L71" s="137">
        <f t="shared" si="22"/>
        <v>0</v>
      </c>
      <c r="M71" s="137">
        <f t="shared" si="23"/>
        <v>0</v>
      </c>
      <c r="N71" s="138">
        <f t="shared" si="24"/>
        <v>0</v>
      </c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</row>
    <row r="72" spans="1:33" s="6" customFormat="1">
      <c r="A72" s="28">
        <f>IF(F72&lt;&gt;"",1+MAX($A$7:A71),"")</f>
        <v>48</v>
      </c>
      <c r="B72" s="51"/>
      <c r="C72" s="53"/>
      <c r="D72" s="128" t="s">
        <v>44</v>
      </c>
      <c r="E72" s="129">
        <v>6.47</v>
      </c>
      <c r="F72" s="54">
        <v>0.05</v>
      </c>
      <c r="G72" s="39">
        <f t="shared" si="20"/>
        <v>6.7934999999999999</v>
      </c>
      <c r="H72" s="125" t="s">
        <v>51</v>
      </c>
      <c r="I72" s="137">
        <v>0</v>
      </c>
      <c r="J72" s="137">
        <f t="shared" si="21"/>
        <v>0</v>
      </c>
      <c r="K72" s="137">
        <v>0</v>
      </c>
      <c r="L72" s="137">
        <f t="shared" si="22"/>
        <v>0</v>
      </c>
      <c r="M72" s="137">
        <f t="shared" si="23"/>
        <v>0</v>
      </c>
      <c r="N72" s="138">
        <f t="shared" si="24"/>
        <v>0</v>
      </c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</row>
    <row r="73" spans="1:33" s="6" customFormat="1">
      <c r="A73" s="28" t="str">
        <f>IF(F73&lt;&gt;"",1+MAX($A$7:A72),"")</f>
        <v/>
      </c>
      <c r="B73" s="51"/>
      <c r="C73" s="53"/>
      <c r="D73" s="127" t="s">
        <v>31</v>
      </c>
      <c r="E73" s="129"/>
      <c r="F73" s="125"/>
      <c r="G73" s="125"/>
      <c r="H73" s="125"/>
      <c r="I73" s="67"/>
      <c r="J73" s="67"/>
      <c r="K73" s="70"/>
      <c r="L73" s="67"/>
      <c r="M73" s="67"/>
      <c r="N73" s="80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</row>
    <row r="74" spans="1:33" s="6" customFormat="1">
      <c r="A74" s="28">
        <f>IF(F74&lt;&gt;"",1+MAX($A$7:A73),"")</f>
        <v>49</v>
      </c>
      <c r="B74" s="51"/>
      <c r="C74" s="53"/>
      <c r="D74" s="128" t="s">
        <v>90</v>
      </c>
      <c r="E74" s="129">
        <v>1</v>
      </c>
      <c r="F74" s="54">
        <v>0</v>
      </c>
      <c r="G74" s="39">
        <f t="shared" ref="G74:G92" si="25">(F74*E74)+E74</f>
        <v>1</v>
      </c>
      <c r="H74" s="125" t="s">
        <v>29</v>
      </c>
      <c r="I74" s="137">
        <v>0</v>
      </c>
      <c r="J74" s="137">
        <f t="shared" ref="J74:J92" si="26">I74*G74</f>
        <v>0</v>
      </c>
      <c r="K74" s="137">
        <v>0</v>
      </c>
      <c r="L74" s="137">
        <f t="shared" ref="L74:L92" si="27">K74*G74</f>
        <v>0</v>
      </c>
      <c r="M74" s="137">
        <f t="shared" ref="M74:M92" si="28">+I74+K74</f>
        <v>0</v>
      </c>
      <c r="N74" s="138">
        <f t="shared" ref="N74:N92" si="29">M74*G74</f>
        <v>0</v>
      </c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</row>
    <row r="75" spans="1:33" s="6" customFormat="1">
      <c r="A75" s="28">
        <f>IF(F75&lt;&gt;"",1+MAX($A$7:A74),"")</f>
        <v>50</v>
      </c>
      <c r="B75" s="51"/>
      <c r="C75" s="53"/>
      <c r="D75" s="128" t="s">
        <v>91</v>
      </c>
      <c r="E75" s="129">
        <v>1</v>
      </c>
      <c r="F75" s="54">
        <v>0</v>
      </c>
      <c r="G75" s="39">
        <f t="shared" si="25"/>
        <v>1</v>
      </c>
      <c r="H75" s="125" t="s">
        <v>29</v>
      </c>
      <c r="I75" s="137">
        <v>0</v>
      </c>
      <c r="J75" s="137">
        <f t="shared" si="26"/>
        <v>0</v>
      </c>
      <c r="K75" s="137">
        <v>0</v>
      </c>
      <c r="L75" s="137">
        <f t="shared" si="27"/>
        <v>0</v>
      </c>
      <c r="M75" s="137">
        <f t="shared" si="28"/>
        <v>0</v>
      </c>
      <c r="N75" s="138">
        <f t="shared" si="29"/>
        <v>0</v>
      </c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</row>
    <row r="76" spans="1:33" s="6" customFormat="1">
      <c r="A76" s="28">
        <f>IF(F76&lt;&gt;"",1+MAX($A$7:A75),"")</f>
        <v>51</v>
      </c>
      <c r="B76" s="51"/>
      <c r="C76" s="53"/>
      <c r="D76" s="128" t="s">
        <v>42</v>
      </c>
      <c r="E76" s="129">
        <v>3</v>
      </c>
      <c r="F76" s="54">
        <v>0</v>
      </c>
      <c r="G76" s="39">
        <f t="shared" si="25"/>
        <v>3</v>
      </c>
      <c r="H76" s="125" t="s">
        <v>29</v>
      </c>
      <c r="I76" s="137">
        <v>0</v>
      </c>
      <c r="J76" s="137">
        <f t="shared" si="26"/>
        <v>0</v>
      </c>
      <c r="K76" s="137">
        <v>0</v>
      </c>
      <c r="L76" s="137">
        <f t="shared" si="27"/>
        <v>0</v>
      </c>
      <c r="M76" s="137">
        <f t="shared" si="28"/>
        <v>0</v>
      </c>
      <c r="N76" s="138">
        <f t="shared" si="29"/>
        <v>0</v>
      </c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</row>
    <row r="77" spans="1:33" s="6" customFormat="1">
      <c r="A77" s="28">
        <f>IF(F77&lt;&gt;"",1+MAX($A$7:A76),"")</f>
        <v>52</v>
      </c>
      <c r="B77" s="51"/>
      <c r="C77" s="53"/>
      <c r="D77" s="128" t="s">
        <v>46</v>
      </c>
      <c r="E77" s="129">
        <v>5</v>
      </c>
      <c r="F77" s="54">
        <v>0</v>
      </c>
      <c r="G77" s="39">
        <f t="shared" si="25"/>
        <v>5</v>
      </c>
      <c r="H77" s="125" t="s">
        <v>29</v>
      </c>
      <c r="I77" s="137">
        <v>0</v>
      </c>
      <c r="J77" s="137">
        <f t="shared" si="26"/>
        <v>0</v>
      </c>
      <c r="K77" s="137">
        <v>0</v>
      </c>
      <c r="L77" s="137">
        <f t="shared" si="27"/>
        <v>0</v>
      </c>
      <c r="M77" s="137">
        <f t="shared" si="28"/>
        <v>0</v>
      </c>
      <c r="N77" s="138">
        <f t="shared" si="29"/>
        <v>0</v>
      </c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</row>
    <row r="78" spans="1:33" s="6" customFormat="1">
      <c r="A78" s="28">
        <f>IF(F78&lt;&gt;"",1+MAX($A$7:A77),"")</f>
        <v>53</v>
      </c>
      <c r="B78" s="51"/>
      <c r="C78" s="53"/>
      <c r="D78" s="128" t="s">
        <v>92</v>
      </c>
      <c r="E78" s="129">
        <v>21</v>
      </c>
      <c r="F78" s="54">
        <v>0</v>
      </c>
      <c r="G78" s="39">
        <f t="shared" si="25"/>
        <v>21</v>
      </c>
      <c r="H78" s="125" t="s">
        <v>29</v>
      </c>
      <c r="I78" s="137">
        <v>0</v>
      </c>
      <c r="J78" s="137">
        <f t="shared" si="26"/>
        <v>0</v>
      </c>
      <c r="K78" s="137">
        <v>0</v>
      </c>
      <c r="L78" s="137">
        <f t="shared" si="27"/>
        <v>0</v>
      </c>
      <c r="M78" s="137">
        <f t="shared" si="28"/>
        <v>0</v>
      </c>
      <c r="N78" s="138">
        <f t="shared" si="29"/>
        <v>0</v>
      </c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</row>
    <row r="79" spans="1:33" s="6" customFormat="1">
      <c r="A79" s="28">
        <f>IF(F79&lt;&gt;"",1+MAX($A$7:A78),"")</f>
        <v>54</v>
      </c>
      <c r="B79" s="51"/>
      <c r="C79" s="53"/>
      <c r="D79" s="128" t="s">
        <v>93</v>
      </c>
      <c r="E79" s="129">
        <v>8</v>
      </c>
      <c r="F79" s="54">
        <v>0</v>
      </c>
      <c r="G79" s="39">
        <f t="shared" si="25"/>
        <v>8</v>
      </c>
      <c r="H79" s="125" t="s">
        <v>29</v>
      </c>
      <c r="I79" s="137">
        <v>0</v>
      </c>
      <c r="J79" s="137">
        <f t="shared" si="26"/>
        <v>0</v>
      </c>
      <c r="K79" s="137">
        <v>0</v>
      </c>
      <c r="L79" s="137">
        <f t="shared" si="27"/>
        <v>0</v>
      </c>
      <c r="M79" s="137">
        <f t="shared" si="28"/>
        <v>0</v>
      </c>
      <c r="N79" s="138">
        <f t="shared" si="29"/>
        <v>0</v>
      </c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</row>
    <row r="80" spans="1:33" s="6" customFormat="1">
      <c r="A80" s="28">
        <f>IF(F80&lt;&gt;"",1+MAX($A$7:A79),"")</f>
        <v>55</v>
      </c>
      <c r="B80" s="51"/>
      <c r="C80" s="53"/>
      <c r="D80" s="128" t="s">
        <v>94</v>
      </c>
      <c r="E80" s="129">
        <v>3</v>
      </c>
      <c r="F80" s="54">
        <v>0</v>
      </c>
      <c r="G80" s="39">
        <f t="shared" si="25"/>
        <v>3</v>
      </c>
      <c r="H80" s="125" t="s">
        <v>29</v>
      </c>
      <c r="I80" s="137">
        <v>0</v>
      </c>
      <c r="J80" s="137">
        <f t="shared" si="26"/>
        <v>0</v>
      </c>
      <c r="K80" s="137">
        <v>0</v>
      </c>
      <c r="L80" s="137">
        <f t="shared" si="27"/>
        <v>0</v>
      </c>
      <c r="M80" s="137">
        <f t="shared" si="28"/>
        <v>0</v>
      </c>
      <c r="N80" s="138">
        <f t="shared" si="29"/>
        <v>0</v>
      </c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</row>
    <row r="81" spans="1:33" s="6" customFormat="1">
      <c r="A81" s="28">
        <f>IF(F81&lt;&gt;"",1+MAX($A$7:A80),"")</f>
        <v>56</v>
      </c>
      <c r="B81" s="51"/>
      <c r="C81" s="53"/>
      <c r="D81" s="128" t="s">
        <v>95</v>
      </c>
      <c r="E81" s="129">
        <v>1</v>
      </c>
      <c r="F81" s="54">
        <v>0</v>
      </c>
      <c r="G81" s="39">
        <f t="shared" si="25"/>
        <v>1</v>
      </c>
      <c r="H81" s="125" t="s">
        <v>29</v>
      </c>
      <c r="I81" s="137">
        <v>0</v>
      </c>
      <c r="J81" s="137">
        <f t="shared" si="26"/>
        <v>0</v>
      </c>
      <c r="K81" s="137">
        <v>0</v>
      </c>
      <c r="L81" s="137">
        <f t="shared" si="27"/>
        <v>0</v>
      </c>
      <c r="M81" s="137">
        <f t="shared" si="28"/>
        <v>0</v>
      </c>
      <c r="N81" s="138">
        <f t="shared" si="29"/>
        <v>0</v>
      </c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</row>
    <row r="82" spans="1:33" s="6" customFormat="1">
      <c r="A82" s="28">
        <f>IF(F82&lt;&gt;"",1+MAX($A$7:A81),"")</f>
        <v>57</v>
      </c>
      <c r="B82" s="51"/>
      <c r="C82" s="53"/>
      <c r="D82" s="128" t="s">
        <v>96</v>
      </c>
      <c r="E82" s="129">
        <v>4</v>
      </c>
      <c r="F82" s="54">
        <v>0</v>
      </c>
      <c r="G82" s="39">
        <f t="shared" si="25"/>
        <v>4</v>
      </c>
      <c r="H82" s="125" t="s">
        <v>29</v>
      </c>
      <c r="I82" s="137">
        <v>0</v>
      </c>
      <c r="J82" s="137">
        <f t="shared" si="26"/>
        <v>0</v>
      </c>
      <c r="K82" s="137">
        <v>0</v>
      </c>
      <c r="L82" s="137">
        <f t="shared" si="27"/>
        <v>0</v>
      </c>
      <c r="M82" s="137">
        <f t="shared" si="28"/>
        <v>0</v>
      </c>
      <c r="N82" s="138">
        <f t="shared" si="29"/>
        <v>0</v>
      </c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</row>
    <row r="83" spans="1:33" s="6" customFormat="1">
      <c r="A83" s="28">
        <f>IF(F83&lt;&gt;"",1+MAX($A$7:A82),"")</f>
        <v>58</v>
      </c>
      <c r="B83" s="51"/>
      <c r="C83" s="53"/>
      <c r="D83" s="128" t="s">
        <v>97</v>
      </c>
      <c r="E83" s="129">
        <v>16</v>
      </c>
      <c r="F83" s="54">
        <v>0</v>
      </c>
      <c r="G83" s="39">
        <f t="shared" si="25"/>
        <v>16</v>
      </c>
      <c r="H83" s="125" t="s">
        <v>29</v>
      </c>
      <c r="I83" s="137">
        <v>0</v>
      </c>
      <c r="J83" s="137">
        <f t="shared" si="26"/>
        <v>0</v>
      </c>
      <c r="K83" s="137">
        <v>0</v>
      </c>
      <c r="L83" s="137">
        <f t="shared" si="27"/>
        <v>0</v>
      </c>
      <c r="M83" s="137">
        <f t="shared" si="28"/>
        <v>0</v>
      </c>
      <c r="N83" s="138">
        <f t="shared" si="29"/>
        <v>0</v>
      </c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</row>
    <row r="84" spans="1:33" s="6" customFormat="1">
      <c r="A84" s="28">
        <f>IF(F84&lt;&gt;"",1+MAX($A$7:A83),"")</f>
        <v>59</v>
      </c>
      <c r="B84" s="51"/>
      <c r="C84" s="53"/>
      <c r="D84" s="128" t="s">
        <v>98</v>
      </c>
      <c r="E84" s="129">
        <v>7</v>
      </c>
      <c r="F84" s="54">
        <v>0</v>
      </c>
      <c r="G84" s="39">
        <f t="shared" si="25"/>
        <v>7</v>
      </c>
      <c r="H84" s="125" t="s">
        <v>29</v>
      </c>
      <c r="I84" s="137">
        <v>0</v>
      </c>
      <c r="J84" s="137">
        <f t="shared" si="26"/>
        <v>0</v>
      </c>
      <c r="K84" s="137">
        <v>0</v>
      </c>
      <c r="L84" s="137">
        <f t="shared" si="27"/>
        <v>0</v>
      </c>
      <c r="M84" s="137">
        <f t="shared" si="28"/>
        <v>0</v>
      </c>
      <c r="N84" s="138">
        <f t="shared" si="29"/>
        <v>0</v>
      </c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</row>
    <row r="85" spans="1:33" s="6" customFormat="1">
      <c r="A85" s="28">
        <f>IF(F85&lt;&gt;"",1+MAX($A$7:A84),"")</f>
        <v>60</v>
      </c>
      <c r="B85" s="51"/>
      <c r="C85" s="53"/>
      <c r="D85" s="128" t="s">
        <v>99</v>
      </c>
      <c r="E85" s="129">
        <v>18</v>
      </c>
      <c r="F85" s="54">
        <v>0</v>
      </c>
      <c r="G85" s="39">
        <f t="shared" si="25"/>
        <v>18</v>
      </c>
      <c r="H85" s="125" t="s">
        <v>29</v>
      </c>
      <c r="I85" s="137">
        <v>0</v>
      </c>
      <c r="J85" s="137">
        <f t="shared" si="26"/>
        <v>0</v>
      </c>
      <c r="K85" s="137">
        <v>0</v>
      </c>
      <c r="L85" s="137">
        <f t="shared" si="27"/>
        <v>0</v>
      </c>
      <c r="M85" s="137">
        <f t="shared" si="28"/>
        <v>0</v>
      </c>
      <c r="N85" s="138">
        <f t="shared" si="29"/>
        <v>0</v>
      </c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</row>
    <row r="86" spans="1:33" s="6" customFormat="1">
      <c r="A86" s="28">
        <f>IF(F86&lt;&gt;"",1+MAX($A$7:A85),"")</f>
        <v>61</v>
      </c>
      <c r="B86" s="51"/>
      <c r="C86" s="53"/>
      <c r="D86" s="128" t="s">
        <v>98</v>
      </c>
      <c r="E86" s="129">
        <v>5</v>
      </c>
      <c r="F86" s="54">
        <v>0</v>
      </c>
      <c r="G86" s="39">
        <f t="shared" si="25"/>
        <v>5</v>
      </c>
      <c r="H86" s="125" t="s">
        <v>29</v>
      </c>
      <c r="I86" s="137">
        <v>0</v>
      </c>
      <c r="J86" s="137">
        <f t="shared" si="26"/>
        <v>0</v>
      </c>
      <c r="K86" s="137">
        <v>0</v>
      </c>
      <c r="L86" s="137">
        <f t="shared" si="27"/>
        <v>0</v>
      </c>
      <c r="M86" s="137">
        <f t="shared" si="28"/>
        <v>0</v>
      </c>
      <c r="N86" s="138">
        <f t="shared" si="29"/>
        <v>0</v>
      </c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</row>
    <row r="87" spans="1:33" s="6" customFormat="1">
      <c r="A87" s="28">
        <f>IF(F87&lt;&gt;"",1+MAX($A$7:A86),"")</f>
        <v>62</v>
      </c>
      <c r="B87" s="51"/>
      <c r="C87" s="53"/>
      <c r="D87" s="128" t="s">
        <v>100</v>
      </c>
      <c r="E87" s="129">
        <v>1</v>
      </c>
      <c r="F87" s="54">
        <v>0</v>
      </c>
      <c r="G87" s="39">
        <f t="shared" si="25"/>
        <v>1</v>
      </c>
      <c r="H87" s="125" t="s">
        <v>29</v>
      </c>
      <c r="I87" s="137">
        <v>0</v>
      </c>
      <c r="J87" s="137">
        <f t="shared" si="26"/>
        <v>0</v>
      </c>
      <c r="K87" s="137">
        <v>0</v>
      </c>
      <c r="L87" s="137">
        <f t="shared" si="27"/>
        <v>0</v>
      </c>
      <c r="M87" s="137">
        <f t="shared" si="28"/>
        <v>0</v>
      </c>
      <c r="N87" s="138">
        <f t="shared" si="29"/>
        <v>0</v>
      </c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</row>
    <row r="88" spans="1:33" s="6" customFormat="1">
      <c r="A88" s="28">
        <f>IF(F88&lt;&gt;"",1+MAX($A$7:A87),"")</f>
        <v>63</v>
      </c>
      <c r="B88" s="51"/>
      <c r="C88" s="53"/>
      <c r="D88" s="128" t="s">
        <v>101</v>
      </c>
      <c r="E88" s="129">
        <v>26</v>
      </c>
      <c r="F88" s="54">
        <v>0</v>
      </c>
      <c r="G88" s="39">
        <f t="shared" si="25"/>
        <v>26</v>
      </c>
      <c r="H88" s="125" t="s">
        <v>29</v>
      </c>
      <c r="I88" s="137">
        <v>0</v>
      </c>
      <c r="J88" s="137">
        <f t="shared" si="26"/>
        <v>0</v>
      </c>
      <c r="K88" s="137">
        <v>0</v>
      </c>
      <c r="L88" s="137">
        <f t="shared" si="27"/>
        <v>0</v>
      </c>
      <c r="M88" s="137">
        <f t="shared" si="28"/>
        <v>0</v>
      </c>
      <c r="N88" s="138">
        <f t="shared" si="29"/>
        <v>0</v>
      </c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</row>
    <row r="89" spans="1:33" s="6" customFormat="1">
      <c r="A89" s="28">
        <f>IF(F89&lt;&gt;"",1+MAX($A$7:A88),"")</f>
        <v>64</v>
      </c>
      <c r="B89" s="51"/>
      <c r="C89" s="53"/>
      <c r="D89" s="128" t="s">
        <v>102</v>
      </c>
      <c r="E89" s="129">
        <v>43</v>
      </c>
      <c r="F89" s="54">
        <v>0</v>
      </c>
      <c r="G89" s="39">
        <f t="shared" si="25"/>
        <v>43</v>
      </c>
      <c r="H89" s="125" t="s">
        <v>29</v>
      </c>
      <c r="I89" s="137">
        <v>0</v>
      </c>
      <c r="J89" s="137">
        <f t="shared" si="26"/>
        <v>0</v>
      </c>
      <c r="K89" s="137">
        <v>0</v>
      </c>
      <c r="L89" s="137">
        <f t="shared" si="27"/>
        <v>0</v>
      </c>
      <c r="M89" s="137">
        <f t="shared" si="28"/>
        <v>0</v>
      </c>
      <c r="N89" s="138">
        <f t="shared" si="29"/>
        <v>0</v>
      </c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</row>
    <row r="90" spans="1:33" s="6" customFormat="1">
      <c r="A90" s="28">
        <f>IF(F90&lt;&gt;"",1+MAX($A$7:A89),"")</f>
        <v>65</v>
      </c>
      <c r="B90" s="51"/>
      <c r="C90" s="53"/>
      <c r="D90" s="128" t="s">
        <v>103</v>
      </c>
      <c r="E90" s="129">
        <v>40</v>
      </c>
      <c r="F90" s="54">
        <v>0</v>
      </c>
      <c r="G90" s="39">
        <f t="shared" si="25"/>
        <v>40</v>
      </c>
      <c r="H90" s="125" t="s">
        <v>29</v>
      </c>
      <c r="I90" s="137">
        <v>0</v>
      </c>
      <c r="J90" s="137">
        <f t="shared" si="26"/>
        <v>0</v>
      </c>
      <c r="K90" s="137">
        <v>0</v>
      </c>
      <c r="L90" s="137">
        <f t="shared" si="27"/>
        <v>0</v>
      </c>
      <c r="M90" s="137">
        <f t="shared" si="28"/>
        <v>0</v>
      </c>
      <c r="N90" s="138">
        <f t="shared" si="29"/>
        <v>0</v>
      </c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</row>
    <row r="91" spans="1:33" s="6" customFormat="1">
      <c r="A91" s="28">
        <f>IF(F91&lt;&gt;"",1+MAX($A$7:A90),"")</f>
        <v>66</v>
      </c>
      <c r="B91" s="51"/>
      <c r="C91" s="53"/>
      <c r="D91" s="128" t="s">
        <v>104</v>
      </c>
      <c r="E91" s="129">
        <v>9</v>
      </c>
      <c r="F91" s="54">
        <v>0</v>
      </c>
      <c r="G91" s="39">
        <f t="shared" si="25"/>
        <v>9</v>
      </c>
      <c r="H91" s="125" t="s">
        <v>29</v>
      </c>
      <c r="I91" s="137">
        <v>0</v>
      </c>
      <c r="J91" s="137">
        <f t="shared" si="26"/>
        <v>0</v>
      </c>
      <c r="K91" s="137">
        <v>0</v>
      </c>
      <c r="L91" s="137">
        <f t="shared" si="27"/>
        <v>0</v>
      </c>
      <c r="M91" s="137">
        <f t="shared" si="28"/>
        <v>0</v>
      </c>
      <c r="N91" s="138">
        <f t="shared" si="29"/>
        <v>0</v>
      </c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</row>
    <row r="92" spans="1:33" s="6" customFormat="1">
      <c r="A92" s="28">
        <f>IF(F92&lt;&gt;"",1+MAX($A$7:A91),"")</f>
        <v>67</v>
      </c>
      <c r="B92" s="51"/>
      <c r="C92" s="53"/>
      <c r="D92" s="128" t="s">
        <v>80</v>
      </c>
      <c r="E92" s="129">
        <v>6</v>
      </c>
      <c r="F92" s="54">
        <v>0</v>
      </c>
      <c r="G92" s="39">
        <f t="shared" si="25"/>
        <v>6</v>
      </c>
      <c r="H92" s="125" t="s">
        <v>29</v>
      </c>
      <c r="I92" s="137">
        <v>0</v>
      </c>
      <c r="J92" s="137">
        <f t="shared" si="26"/>
        <v>0</v>
      </c>
      <c r="K92" s="137">
        <v>0</v>
      </c>
      <c r="L92" s="137">
        <f t="shared" si="27"/>
        <v>0</v>
      </c>
      <c r="M92" s="137">
        <f t="shared" si="28"/>
        <v>0</v>
      </c>
      <c r="N92" s="138">
        <f t="shared" si="29"/>
        <v>0</v>
      </c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</row>
    <row r="93" spans="1:33" s="6" customFormat="1">
      <c r="A93" s="28" t="str">
        <f>IF(F93&lt;&gt;"",1+MAX($A$7:A92),"")</f>
        <v/>
      </c>
      <c r="B93" s="51"/>
      <c r="C93" s="53"/>
      <c r="D93" s="128"/>
      <c r="E93" s="129"/>
      <c r="F93" s="54"/>
      <c r="G93" s="39"/>
      <c r="H93" s="125"/>
      <c r="I93" s="67"/>
      <c r="J93" s="67"/>
      <c r="K93" s="70"/>
      <c r="L93" s="67"/>
      <c r="M93" s="67"/>
      <c r="N93" s="80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</row>
    <row r="94" spans="1:33" s="6" customFormat="1">
      <c r="A94" s="28" t="str">
        <f>IF(F94&lt;&gt;"",1+MAX($A$7:A93),"")</f>
        <v/>
      </c>
      <c r="B94" s="51"/>
      <c r="C94" s="53"/>
      <c r="D94" s="52" t="s">
        <v>32</v>
      </c>
      <c r="E94" s="129"/>
      <c r="F94" s="125"/>
      <c r="G94" s="125"/>
      <c r="H94" s="125"/>
      <c r="I94" s="67"/>
      <c r="J94" s="67"/>
      <c r="K94" s="70"/>
      <c r="L94" s="67"/>
      <c r="M94" s="67"/>
      <c r="N94" s="80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</row>
    <row r="95" spans="1:33" s="6" customFormat="1">
      <c r="A95" s="28" t="str">
        <f>IF(F95&lt;&gt;"",1+MAX($A$7:A94),"")</f>
        <v/>
      </c>
      <c r="B95" s="51"/>
      <c r="C95" s="53"/>
      <c r="D95" s="126" t="s">
        <v>105</v>
      </c>
      <c r="E95" s="125"/>
      <c r="F95" s="125"/>
      <c r="G95" s="125"/>
      <c r="H95" s="125"/>
      <c r="I95" s="67"/>
      <c r="J95" s="67"/>
      <c r="K95" s="70"/>
      <c r="L95" s="67"/>
      <c r="M95" s="67"/>
      <c r="N95" s="80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</row>
    <row r="96" spans="1:33" s="6" customFormat="1">
      <c r="A96" s="28" t="str">
        <f>IF(F96&lt;&gt;"",1+MAX($A$7:A95),"")</f>
        <v/>
      </c>
      <c r="B96" s="51"/>
      <c r="C96" s="53"/>
      <c r="D96" s="127" t="s">
        <v>54</v>
      </c>
      <c r="E96" s="129"/>
      <c r="F96" s="125"/>
      <c r="G96" s="125"/>
      <c r="H96" s="125"/>
      <c r="I96" s="67"/>
      <c r="J96" s="67"/>
      <c r="K96" s="70"/>
      <c r="L96" s="67"/>
      <c r="M96" s="67"/>
      <c r="N96" s="80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</row>
    <row r="97" spans="1:33" s="6" customFormat="1">
      <c r="A97" s="28">
        <f>IF(F97&lt;&gt;"",1+MAX($A$7:A96),"")</f>
        <v>68</v>
      </c>
      <c r="B97" s="51"/>
      <c r="C97" s="53"/>
      <c r="D97" s="128" t="s">
        <v>41</v>
      </c>
      <c r="E97" s="129">
        <v>15</v>
      </c>
      <c r="F97" s="54">
        <v>0.05</v>
      </c>
      <c r="G97" s="39">
        <f t="shared" ref="G97:G102" si="30">(F97*E97)+E97</f>
        <v>15.75</v>
      </c>
      <c r="H97" s="125" t="s">
        <v>51</v>
      </c>
      <c r="I97" s="137">
        <v>0</v>
      </c>
      <c r="J97" s="137">
        <f t="shared" ref="J97:J102" si="31">I97*G97</f>
        <v>0</v>
      </c>
      <c r="K97" s="137">
        <v>0</v>
      </c>
      <c r="L97" s="137">
        <f t="shared" ref="L97:L102" si="32">K97*G97</f>
        <v>0</v>
      </c>
      <c r="M97" s="137">
        <f t="shared" ref="M97:M102" si="33">+I97+K97</f>
        <v>0</v>
      </c>
      <c r="N97" s="138">
        <f t="shared" ref="N97:N102" si="34">M97*G97</f>
        <v>0</v>
      </c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</row>
    <row r="98" spans="1:33" s="6" customFormat="1">
      <c r="A98" s="28">
        <f>IF(F98&lt;&gt;"",1+MAX($A$7:A97),"")</f>
        <v>69</v>
      </c>
      <c r="B98" s="51"/>
      <c r="C98" s="53"/>
      <c r="D98" s="128" t="s">
        <v>40</v>
      </c>
      <c r="E98" s="129">
        <v>516.29999999999995</v>
      </c>
      <c r="F98" s="54">
        <v>0.05</v>
      </c>
      <c r="G98" s="39">
        <f t="shared" si="30"/>
        <v>542.11500000000001</v>
      </c>
      <c r="H98" s="125" t="s">
        <v>51</v>
      </c>
      <c r="I98" s="137">
        <v>0</v>
      </c>
      <c r="J98" s="137">
        <f t="shared" si="31"/>
        <v>0</v>
      </c>
      <c r="K98" s="137">
        <v>0</v>
      </c>
      <c r="L98" s="137">
        <f t="shared" si="32"/>
        <v>0</v>
      </c>
      <c r="M98" s="137">
        <f t="shared" si="33"/>
        <v>0</v>
      </c>
      <c r="N98" s="138">
        <f t="shared" si="34"/>
        <v>0</v>
      </c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</row>
    <row r="99" spans="1:33" s="6" customFormat="1">
      <c r="A99" s="28">
        <f>IF(F99&lt;&gt;"",1+MAX($A$7:A98),"")</f>
        <v>70</v>
      </c>
      <c r="B99" s="51"/>
      <c r="C99" s="53"/>
      <c r="D99" s="128" t="s">
        <v>45</v>
      </c>
      <c r="E99" s="129">
        <v>349.92</v>
      </c>
      <c r="F99" s="54">
        <v>0.05</v>
      </c>
      <c r="G99" s="39">
        <f t="shared" si="30"/>
        <v>367.416</v>
      </c>
      <c r="H99" s="125" t="s">
        <v>51</v>
      </c>
      <c r="I99" s="137">
        <v>0</v>
      </c>
      <c r="J99" s="137">
        <f t="shared" si="31"/>
        <v>0</v>
      </c>
      <c r="K99" s="137">
        <v>0</v>
      </c>
      <c r="L99" s="137">
        <f t="shared" si="32"/>
        <v>0</v>
      </c>
      <c r="M99" s="137">
        <f t="shared" si="33"/>
        <v>0</v>
      </c>
      <c r="N99" s="138">
        <f t="shared" si="34"/>
        <v>0</v>
      </c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</row>
    <row r="100" spans="1:33" s="6" customFormat="1">
      <c r="A100" s="28">
        <f>IF(F100&lt;&gt;"",1+MAX($A$7:A99),"")</f>
        <v>71</v>
      </c>
      <c r="B100" s="51"/>
      <c r="C100" s="53"/>
      <c r="D100" s="128" t="s">
        <v>43</v>
      </c>
      <c r="E100" s="129">
        <v>766.66</v>
      </c>
      <c r="F100" s="54">
        <v>0.05</v>
      </c>
      <c r="G100" s="39">
        <f t="shared" si="30"/>
        <v>804.99299999999994</v>
      </c>
      <c r="H100" s="125" t="s">
        <v>51</v>
      </c>
      <c r="I100" s="137">
        <v>0</v>
      </c>
      <c r="J100" s="137">
        <f t="shared" si="31"/>
        <v>0</v>
      </c>
      <c r="K100" s="137">
        <v>0</v>
      </c>
      <c r="L100" s="137">
        <f t="shared" si="32"/>
        <v>0</v>
      </c>
      <c r="M100" s="137">
        <f t="shared" si="33"/>
        <v>0</v>
      </c>
      <c r="N100" s="138">
        <f t="shared" si="34"/>
        <v>0</v>
      </c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</row>
    <row r="101" spans="1:33" s="6" customFormat="1">
      <c r="A101" s="28">
        <f>IF(F101&lt;&gt;"",1+MAX($A$7:A100),"")</f>
        <v>72</v>
      </c>
      <c r="B101" s="51"/>
      <c r="C101" s="53"/>
      <c r="D101" s="128" t="s">
        <v>44</v>
      </c>
      <c r="E101" s="129">
        <v>23.28</v>
      </c>
      <c r="F101" s="54">
        <v>0.05</v>
      </c>
      <c r="G101" s="39">
        <f t="shared" si="30"/>
        <v>24.444000000000003</v>
      </c>
      <c r="H101" s="125" t="s">
        <v>51</v>
      </c>
      <c r="I101" s="137">
        <v>0</v>
      </c>
      <c r="J101" s="137">
        <f t="shared" si="31"/>
        <v>0</v>
      </c>
      <c r="K101" s="137">
        <v>0</v>
      </c>
      <c r="L101" s="137">
        <f t="shared" si="32"/>
        <v>0</v>
      </c>
      <c r="M101" s="137">
        <f t="shared" si="33"/>
        <v>0</v>
      </c>
      <c r="N101" s="138">
        <f t="shared" si="34"/>
        <v>0</v>
      </c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</row>
    <row r="102" spans="1:33" s="6" customFormat="1">
      <c r="A102" s="28">
        <f>IF(F102&lt;&gt;"",1+MAX($A$7:A101),"")</f>
        <v>73</v>
      </c>
      <c r="B102" s="51"/>
      <c r="C102" s="53"/>
      <c r="D102" s="128" t="s">
        <v>48</v>
      </c>
      <c r="E102" s="129">
        <v>54</v>
      </c>
      <c r="F102" s="54">
        <v>0.05</v>
      </c>
      <c r="G102" s="39">
        <f t="shared" si="30"/>
        <v>56.7</v>
      </c>
      <c r="H102" s="125" t="s">
        <v>51</v>
      </c>
      <c r="I102" s="137">
        <v>0</v>
      </c>
      <c r="J102" s="137">
        <f t="shared" si="31"/>
        <v>0</v>
      </c>
      <c r="K102" s="137">
        <v>0</v>
      </c>
      <c r="L102" s="137">
        <f t="shared" si="32"/>
        <v>0</v>
      </c>
      <c r="M102" s="137">
        <f t="shared" si="33"/>
        <v>0</v>
      </c>
      <c r="N102" s="138">
        <f t="shared" si="34"/>
        <v>0</v>
      </c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</row>
    <row r="103" spans="1:33" s="6" customFormat="1">
      <c r="A103" s="28" t="str">
        <f>IF(F103&lt;&gt;"",1+MAX($A$7:A102),"")</f>
        <v/>
      </c>
      <c r="B103" s="51"/>
      <c r="C103" s="53"/>
      <c r="D103" s="127" t="s">
        <v>31</v>
      </c>
      <c r="E103" s="129"/>
      <c r="F103" s="125"/>
      <c r="G103" s="125"/>
      <c r="H103" s="125"/>
      <c r="I103" s="67"/>
      <c r="J103" s="67"/>
      <c r="K103" s="70"/>
      <c r="L103" s="67"/>
      <c r="M103" s="67"/>
      <c r="N103" s="80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</row>
    <row r="104" spans="1:33" s="6" customFormat="1">
      <c r="A104" s="28">
        <f>IF(F104&lt;&gt;"",1+MAX($A$7:A103),"")</f>
        <v>74</v>
      </c>
      <c r="B104" s="51"/>
      <c r="C104" s="53"/>
      <c r="D104" s="128" t="s">
        <v>91</v>
      </c>
      <c r="E104" s="129">
        <v>3</v>
      </c>
      <c r="F104" s="54">
        <v>0</v>
      </c>
      <c r="G104" s="39">
        <f t="shared" ref="G104:G122" si="35">(F104*E104)+E104</f>
        <v>3</v>
      </c>
      <c r="H104" s="125" t="s">
        <v>29</v>
      </c>
      <c r="I104" s="137">
        <v>0</v>
      </c>
      <c r="J104" s="137">
        <f t="shared" ref="J104:J122" si="36">I104*G104</f>
        <v>0</v>
      </c>
      <c r="K104" s="137">
        <v>0</v>
      </c>
      <c r="L104" s="137">
        <f t="shared" ref="L104:L122" si="37">K104*G104</f>
        <v>0</v>
      </c>
      <c r="M104" s="137">
        <f t="shared" ref="M104:M122" si="38">+I104+K104</f>
        <v>0</v>
      </c>
      <c r="N104" s="138">
        <f t="shared" ref="N104:N122" si="39">M104*G104</f>
        <v>0</v>
      </c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</row>
    <row r="105" spans="1:33" s="6" customFormat="1">
      <c r="A105" s="28">
        <f>IF(F105&lt;&gt;"",1+MAX($A$7:A104),"")</f>
        <v>75</v>
      </c>
      <c r="B105" s="51"/>
      <c r="C105" s="53"/>
      <c r="D105" s="128" t="s">
        <v>94</v>
      </c>
      <c r="E105" s="129">
        <v>24</v>
      </c>
      <c r="F105" s="54">
        <v>0</v>
      </c>
      <c r="G105" s="39">
        <f t="shared" si="35"/>
        <v>24</v>
      </c>
      <c r="H105" s="125" t="s">
        <v>29</v>
      </c>
      <c r="I105" s="137">
        <v>0</v>
      </c>
      <c r="J105" s="137">
        <f t="shared" si="36"/>
        <v>0</v>
      </c>
      <c r="K105" s="137">
        <v>0</v>
      </c>
      <c r="L105" s="137">
        <f t="shared" si="37"/>
        <v>0</v>
      </c>
      <c r="M105" s="137">
        <f t="shared" si="38"/>
        <v>0</v>
      </c>
      <c r="N105" s="138">
        <f t="shared" si="39"/>
        <v>0</v>
      </c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</row>
    <row r="106" spans="1:33" s="6" customFormat="1">
      <c r="A106" s="28">
        <f>IF(F106&lt;&gt;"",1+MAX($A$7:A105),"")</f>
        <v>76</v>
      </c>
      <c r="B106" s="51"/>
      <c r="C106" s="53"/>
      <c r="D106" s="128" t="s">
        <v>106</v>
      </c>
      <c r="E106" s="129">
        <v>28</v>
      </c>
      <c r="F106" s="54">
        <v>0</v>
      </c>
      <c r="G106" s="39">
        <f t="shared" si="35"/>
        <v>28</v>
      </c>
      <c r="H106" s="125" t="s">
        <v>29</v>
      </c>
      <c r="I106" s="137">
        <v>0</v>
      </c>
      <c r="J106" s="137">
        <f t="shared" si="36"/>
        <v>0</v>
      </c>
      <c r="K106" s="137">
        <v>0</v>
      </c>
      <c r="L106" s="137">
        <f t="shared" si="37"/>
        <v>0</v>
      </c>
      <c r="M106" s="137">
        <f t="shared" si="38"/>
        <v>0</v>
      </c>
      <c r="N106" s="138">
        <f t="shared" si="39"/>
        <v>0</v>
      </c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</row>
    <row r="107" spans="1:33" s="6" customFormat="1">
      <c r="A107" s="28">
        <f>IF(F107&lt;&gt;"",1+MAX($A$7:A106),"")</f>
        <v>77</v>
      </c>
      <c r="B107" s="51"/>
      <c r="C107" s="53"/>
      <c r="D107" s="128" t="s">
        <v>107</v>
      </c>
      <c r="E107" s="129">
        <v>91</v>
      </c>
      <c r="F107" s="54">
        <v>0</v>
      </c>
      <c r="G107" s="39">
        <f t="shared" si="35"/>
        <v>91</v>
      </c>
      <c r="H107" s="125" t="s">
        <v>29</v>
      </c>
      <c r="I107" s="137">
        <v>0</v>
      </c>
      <c r="J107" s="137">
        <f t="shared" si="36"/>
        <v>0</v>
      </c>
      <c r="K107" s="137">
        <v>0</v>
      </c>
      <c r="L107" s="137">
        <f t="shared" si="37"/>
        <v>0</v>
      </c>
      <c r="M107" s="137">
        <f t="shared" si="38"/>
        <v>0</v>
      </c>
      <c r="N107" s="138">
        <f t="shared" si="39"/>
        <v>0</v>
      </c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</row>
    <row r="108" spans="1:33" s="6" customFormat="1">
      <c r="A108" s="28">
        <f>IF(F108&lt;&gt;"",1+MAX($A$7:A107),"")</f>
        <v>78</v>
      </c>
      <c r="B108" s="51"/>
      <c r="C108" s="53"/>
      <c r="D108" s="128" t="s">
        <v>108</v>
      </c>
      <c r="E108" s="129">
        <v>18</v>
      </c>
      <c r="F108" s="54">
        <v>0</v>
      </c>
      <c r="G108" s="39">
        <f t="shared" si="35"/>
        <v>18</v>
      </c>
      <c r="H108" s="125" t="s">
        <v>29</v>
      </c>
      <c r="I108" s="137">
        <v>0</v>
      </c>
      <c r="J108" s="137">
        <f t="shared" si="36"/>
        <v>0</v>
      </c>
      <c r="K108" s="137">
        <v>0</v>
      </c>
      <c r="L108" s="137">
        <f t="shared" si="37"/>
        <v>0</v>
      </c>
      <c r="M108" s="137">
        <f t="shared" si="38"/>
        <v>0</v>
      </c>
      <c r="N108" s="138">
        <f t="shared" si="39"/>
        <v>0</v>
      </c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</row>
    <row r="109" spans="1:33" s="6" customFormat="1">
      <c r="A109" s="28">
        <f>IF(F109&lt;&gt;"",1+MAX($A$7:A108),"")</f>
        <v>79</v>
      </c>
      <c r="B109" s="51"/>
      <c r="C109" s="53"/>
      <c r="D109" s="128" t="s">
        <v>95</v>
      </c>
      <c r="E109" s="129">
        <v>27</v>
      </c>
      <c r="F109" s="54">
        <v>0</v>
      </c>
      <c r="G109" s="39">
        <f t="shared" si="35"/>
        <v>27</v>
      </c>
      <c r="H109" s="125" t="s">
        <v>29</v>
      </c>
      <c r="I109" s="137">
        <v>0</v>
      </c>
      <c r="J109" s="137">
        <f t="shared" si="36"/>
        <v>0</v>
      </c>
      <c r="K109" s="137">
        <v>0</v>
      </c>
      <c r="L109" s="137">
        <f t="shared" si="37"/>
        <v>0</v>
      </c>
      <c r="M109" s="137">
        <f t="shared" si="38"/>
        <v>0</v>
      </c>
      <c r="N109" s="138">
        <f t="shared" si="39"/>
        <v>0</v>
      </c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</row>
    <row r="110" spans="1:33" s="6" customFormat="1">
      <c r="A110" s="28">
        <f>IF(F110&lt;&gt;"",1+MAX($A$7:A109),"")</f>
        <v>80</v>
      </c>
      <c r="B110" s="51"/>
      <c r="C110" s="53"/>
      <c r="D110" s="128" t="s">
        <v>92</v>
      </c>
      <c r="E110" s="129">
        <v>156</v>
      </c>
      <c r="F110" s="54">
        <v>0</v>
      </c>
      <c r="G110" s="39">
        <f t="shared" si="35"/>
        <v>156</v>
      </c>
      <c r="H110" s="125" t="s">
        <v>29</v>
      </c>
      <c r="I110" s="137">
        <v>0</v>
      </c>
      <c r="J110" s="137">
        <f t="shared" si="36"/>
        <v>0</v>
      </c>
      <c r="K110" s="137">
        <v>0</v>
      </c>
      <c r="L110" s="137">
        <f t="shared" si="37"/>
        <v>0</v>
      </c>
      <c r="M110" s="137">
        <f t="shared" si="38"/>
        <v>0</v>
      </c>
      <c r="N110" s="138">
        <f t="shared" si="39"/>
        <v>0</v>
      </c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</row>
    <row r="111" spans="1:33" s="6" customFormat="1">
      <c r="A111" s="28">
        <f>IF(F111&lt;&gt;"",1+MAX($A$7:A110),"")</f>
        <v>81</v>
      </c>
      <c r="B111" s="51"/>
      <c r="C111" s="53"/>
      <c r="D111" s="128" t="s">
        <v>99</v>
      </c>
      <c r="E111" s="129">
        <v>87</v>
      </c>
      <c r="F111" s="54">
        <v>0</v>
      </c>
      <c r="G111" s="39">
        <f t="shared" si="35"/>
        <v>87</v>
      </c>
      <c r="H111" s="125" t="s">
        <v>29</v>
      </c>
      <c r="I111" s="137">
        <v>0</v>
      </c>
      <c r="J111" s="137">
        <f t="shared" si="36"/>
        <v>0</v>
      </c>
      <c r="K111" s="137">
        <v>0</v>
      </c>
      <c r="L111" s="137">
        <f t="shared" si="37"/>
        <v>0</v>
      </c>
      <c r="M111" s="137">
        <f t="shared" si="38"/>
        <v>0</v>
      </c>
      <c r="N111" s="138">
        <f t="shared" si="39"/>
        <v>0</v>
      </c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</row>
    <row r="112" spans="1:33" s="6" customFormat="1">
      <c r="A112" s="28">
        <f>IF(F112&lt;&gt;"",1+MAX($A$7:A111),"")</f>
        <v>82</v>
      </c>
      <c r="B112" s="51"/>
      <c r="C112" s="53"/>
      <c r="D112" s="128" t="s">
        <v>109</v>
      </c>
      <c r="E112" s="129">
        <v>346</v>
      </c>
      <c r="F112" s="54">
        <v>0</v>
      </c>
      <c r="G112" s="39">
        <f t="shared" si="35"/>
        <v>346</v>
      </c>
      <c r="H112" s="125" t="s">
        <v>29</v>
      </c>
      <c r="I112" s="137">
        <v>0</v>
      </c>
      <c r="J112" s="137">
        <f t="shared" si="36"/>
        <v>0</v>
      </c>
      <c r="K112" s="137">
        <v>0</v>
      </c>
      <c r="L112" s="137">
        <f t="shared" si="37"/>
        <v>0</v>
      </c>
      <c r="M112" s="137">
        <f t="shared" si="38"/>
        <v>0</v>
      </c>
      <c r="N112" s="138">
        <f t="shared" si="39"/>
        <v>0</v>
      </c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</row>
    <row r="113" spans="1:33" s="6" customFormat="1">
      <c r="A113" s="28">
        <f>IF(F113&lt;&gt;"",1+MAX($A$7:A112),"")</f>
        <v>83</v>
      </c>
      <c r="B113" s="51"/>
      <c r="C113" s="53"/>
      <c r="D113" s="128" t="s">
        <v>110</v>
      </c>
      <c r="E113" s="129">
        <v>123</v>
      </c>
      <c r="F113" s="54">
        <v>0</v>
      </c>
      <c r="G113" s="39">
        <f t="shared" si="35"/>
        <v>123</v>
      </c>
      <c r="H113" s="125" t="s">
        <v>29</v>
      </c>
      <c r="I113" s="137">
        <v>0</v>
      </c>
      <c r="J113" s="137">
        <f t="shared" si="36"/>
        <v>0</v>
      </c>
      <c r="K113" s="137">
        <v>0</v>
      </c>
      <c r="L113" s="137">
        <f t="shared" si="37"/>
        <v>0</v>
      </c>
      <c r="M113" s="137">
        <f t="shared" si="38"/>
        <v>0</v>
      </c>
      <c r="N113" s="138">
        <f t="shared" si="39"/>
        <v>0</v>
      </c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</row>
    <row r="114" spans="1:33" s="6" customFormat="1">
      <c r="A114" s="28">
        <f>IF(F114&lt;&gt;"",1+MAX($A$7:A113),"")</f>
        <v>84</v>
      </c>
      <c r="B114" s="51"/>
      <c r="C114" s="53"/>
      <c r="D114" s="128" t="s">
        <v>102</v>
      </c>
      <c r="E114" s="129">
        <v>237</v>
      </c>
      <c r="F114" s="54">
        <v>0</v>
      </c>
      <c r="G114" s="39">
        <f t="shared" si="35"/>
        <v>237</v>
      </c>
      <c r="H114" s="125" t="s">
        <v>29</v>
      </c>
      <c r="I114" s="137">
        <v>0</v>
      </c>
      <c r="J114" s="137">
        <f t="shared" si="36"/>
        <v>0</v>
      </c>
      <c r="K114" s="137">
        <v>0</v>
      </c>
      <c r="L114" s="137">
        <f t="shared" si="37"/>
        <v>0</v>
      </c>
      <c r="M114" s="137">
        <f t="shared" si="38"/>
        <v>0</v>
      </c>
      <c r="N114" s="138">
        <f t="shared" si="39"/>
        <v>0</v>
      </c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</row>
    <row r="115" spans="1:33" s="6" customFormat="1">
      <c r="A115" s="28">
        <f>IF(F115&lt;&gt;"",1+MAX($A$7:A114),"")</f>
        <v>85</v>
      </c>
      <c r="B115" s="51"/>
      <c r="C115" s="53"/>
      <c r="D115" s="128" t="s">
        <v>103</v>
      </c>
      <c r="E115" s="129">
        <v>72</v>
      </c>
      <c r="F115" s="54">
        <v>0</v>
      </c>
      <c r="G115" s="39">
        <f t="shared" si="35"/>
        <v>72</v>
      </c>
      <c r="H115" s="125" t="s">
        <v>29</v>
      </c>
      <c r="I115" s="137">
        <v>0</v>
      </c>
      <c r="J115" s="137">
        <f t="shared" si="36"/>
        <v>0</v>
      </c>
      <c r="K115" s="137">
        <v>0</v>
      </c>
      <c r="L115" s="137">
        <f t="shared" si="37"/>
        <v>0</v>
      </c>
      <c r="M115" s="137">
        <f t="shared" si="38"/>
        <v>0</v>
      </c>
      <c r="N115" s="138">
        <f t="shared" si="39"/>
        <v>0</v>
      </c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</row>
    <row r="116" spans="1:33" s="6" customFormat="1">
      <c r="A116" s="28">
        <f>IF(F116&lt;&gt;"",1+MAX($A$7:A115),"")</f>
        <v>86</v>
      </c>
      <c r="B116" s="51"/>
      <c r="C116" s="53"/>
      <c r="D116" s="128" t="s">
        <v>103</v>
      </c>
      <c r="E116" s="129">
        <v>282</v>
      </c>
      <c r="F116" s="54">
        <v>0</v>
      </c>
      <c r="G116" s="39">
        <f t="shared" si="35"/>
        <v>282</v>
      </c>
      <c r="H116" s="125" t="s">
        <v>29</v>
      </c>
      <c r="I116" s="137">
        <v>0</v>
      </c>
      <c r="J116" s="137">
        <f t="shared" si="36"/>
        <v>0</v>
      </c>
      <c r="K116" s="137">
        <v>0</v>
      </c>
      <c r="L116" s="137">
        <f t="shared" si="37"/>
        <v>0</v>
      </c>
      <c r="M116" s="137">
        <f t="shared" si="38"/>
        <v>0</v>
      </c>
      <c r="N116" s="138">
        <f t="shared" si="39"/>
        <v>0</v>
      </c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</row>
    <row r="117" spans="1:33" s="6" customFormat="1">
      <c r="A117" s="28">
        <f>IF(F117&lt;&gt;"",1+MAX($A$7:A116),"")</f>
        <v>87</v>
      </c>
      <c r="B117" s="51"/>
      <c r="C117" s="53"/>
      <c r="D117" s="128" t="s">
        <v>94</v>
      </c>
      <c r="E117" s="129">
        <v>15</v>
      </c>
      <c r="F117" s="54">
        <v>0</v>
      </c>
      <c r="G117" s="39">
        <f t="shared" si="35"/>
        <v>15</v>
      </c>
      <c r="H117" s="125" t="s">
        <v>29</v>
      </c>
      <c r="I117" s="137">
        <v>0</v>
      </c>
      <c r="J117" s="137">
        <f t="shared" si="36"/>
        <v>0</v>
      </c>
      <c r="K117" s="137">
        <v>0</v>
      </c>
      <c r="L117" s="137">
        <f t="shared" si="37"/>
        <v>0</v>
      </c>
      <c r="M117" s="137">
        <f t="shared" si="38"/>
        <v>0</v>
      </c>
      <c r="N117" s="138">
        <f t="shared" si="39"/>
        <v>0</v>
      </c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</row>
    <row r="118" spans="1:33" s="6" customFormat="1">
      <c r="A118" s="28">
        <f>IF(F118&lt;&gt;"",1+MAX($A$7:A117),"")</f>
        <v>88</v>
      </c>
      <c r="B118" s="51"/>
      <c r="C118" s="53"/>
      <c r="D118" s="128" t="s">
        <v>95</v>
      </c>
      <c r="E118" s="129">
        <v>108</v>
      </c>
      <c r="F118" s="54">
        <v>0</v>
      </c>
      <c r="G118" s="39">
        <f t="shared" si="35"/>
        <v>108</v>
      </c>
      <c r="H118" s="125" t="s">
        <v>29</v>
      </c>
      <c r="I118" s="137">
        <v>0</v>
      </c>
      <c r="J118" s="137">
        <f t="shared" si="36"/>
        <v>0</v>
      </c>
      <c r="K118" s="137">
        <v>0</v>
      </c>
      <c r="L118" s="137">
        <f t="shared" si="37"/>
        <v>0</v>
      </c>
      <c r="M118" s="137">
        <f t="shared" si="38"/>
        <v>0</v>
      </c>
      <c r="N118" s="138">
        <f t="shared" si="39"/>
        <v>0</v>
      </c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</row>
    <row r="119" spans="1:33" s="6" customFormat="1">
      <c r="A119" s="28">
        <f>IF(F119&lt;&gt;"",1+MAX($A$7:A118),"")</f>
        <v>89</v>
      </c>
      <c r="B119" s="51"/>
      <c r="C119" s="53"/>
      <c r="D119" s="128" t="s">
        <v>80</v>
      </c>
      <c r="E119" s="129">
        <v>21</v>
      </c>
      <c r="F119" s="54">
        <v>0</v>
      </c>
      <c r="G119" s="39">
        <f t="shared" si="35"/>
        <v>21</v>
      </c>
      <c r="H119" s="125" t="s">
        <v>29</v>
      </c>
      <c r="I119" s="137">
        <v>0</v>
      </c>
      <c r="J119" s="137">
        <f t="shared" si="36"/>
        <v>0</v>
      </c>
      <c r="K119" s="137">
        <v>0</v>
      </c>
      <c r="L119" s="137">
        <f t="shared" si="37"/>
        <v>0</v>
      </c>
      <c r="M119" s="137">
        <f t="shared" si="38"/>
        <v>0</v>
      </c>
      <c r="N119" s="138">
        <f t="shared" si="39"/>
        <v>0</v>
      </c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</row>
    <row r="120" spans="1:33" s="6" customFormat="1">
      <c r="A120" s="28">
        <f>IF(F120&lt;&gt;"",1+MAX($A$7:A119),"")</f>
        <v>90</v>
      </c>
      <c r="B120" s="51"/>
      <c r="C120" s="53"/>
      <c r="D120" s="128" t="s">
        <v>81</v>
      </c>
      <c r="E120" s="129">
        <v>100</v>
      </c>
      <c r="F120" s="54">
        <v>0</v>
      </c>
      <c r="G120" s="39">
        <f t="shared" si="35"/>
        <v>100</v>
      </c>
      <c r="H120" s="125" t="s">
        <v>29</v>
      </c>
      <c r="I120" s="137">
        <v>0</v>
      </c>
      <c r="J120" s="137">
        <f t="shared" si="36"/>
        <v>0</v>
      </c>
      <c r="K120" s="137">
        <v>0</v>
      </c>
      <c r="L120" s="137">
        <f t="shared" si="37"/>
        <v>0</v>
      </c>
      <c r="M120" s="137">
        <f t="shared" si="38"/>
        <v>0</v>
      </c>
      <c r="N120" s="138">
        <f t="shared" si="39"/>
        <v>0</v>
      </c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</row>
    <row r="121" spans="1:33" s="6" customFormat="1">
      <c r="A121" s="28">
        <f>IF(F121&lt;&gt;"",1+MAX($A$7:A120),"")</f>
        <v>91</v>
      </c>
      <c r="B121" s="51"/>
      <c r="C121" s="53"/>
      <c r="D121" s="128" t="s">
        <v>111</v>
      </c>
      <c r="E121" s="129">
        <v>24</v>
      </c>
      <c r="F121" s="54">
        <v>0</v>
      </c>
      <c r="G121" s="39">
        <f t="shared" si="35"/>
        <v>24</v>
      </c>
      <c r="H121" s="125" t="s">
        <v>29</v>
      </c>
      <c r="I121" s="137">
        <v>0</v>
      </c>
      <c r="J121" s="137">
        <f t="shared" si="36"/>
        <v>0</v>
      </c>
      <c r="K121" s="137">
        <v>0</v>
      </c>
      <c r="L121" s="137">
        <f t="shared" si="37"/>
        <v>0</v>
      </c>
      <c r="M121" s="137">
        <f t="shared" si="38"/>
        <v>0</v>
      </c>
      <c r="N121" s="138">
        <f t="shared" si="39"/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</row>
    <row r="122" spans="1:33" s="6" customFormat="1">
      <c r="A122" s="28">
        <f>IF(F122&lt;&gt;"",1+MAX($A$7:A121),"")</f>
        <v>92</v>
      </c>
      <c r="B122" s="51"/>
      <c r="C122" s="53"/>
      <c r="D122" s="128" t="s">
        <v>112</v>
      </c>
      <c r="E122" s="129">
        <v>103</v>
      </c>
      <c r="F122" s="54">
        <v>0</v>
      </c>
      <c r="G122" s="39">
        <f t="shared" si="35"/>
        <v>103</v>
      </c>
      <c r="H122" s="125" t="s">
        <v>29</v>
      </c>
      <c r="I122" s="137">
        <v>0</v>
      </c>
      <c r="J122" s="137">
        <f t="shared" si="36"/>
        <v>0</v>
      </c>
      <c r="K122" s="137">
        <v>0</v>
      </c>
      <c r="L122" s="137">
        <f t="shared" si="37"/>
        <v>0</v>
      </c>
      <c r="M122" s="137">
        <f t="shared" si="38"/>
        <v>0</v>
      </c>
      <c r="N122" s="138">
        <f t="shared" si="39"/>
        <v>0</v>
      </c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</row>
    <row r="123" spans="1:33" s="6" customFormat="1">
      <c r="A123" s="28" t="str">
        <f>IF(F123&lt;&gt;"",1+MAX($A$7:A122),"")</f>
        <v/>
      </c>
      <c r="B123" s="51"/>
      <c r="C123" s="53"/>
      <c r="D123" s="128"/>
      <c r="E123" s="129"/>
      <c r="F123" s="54"/>
      <c r="G123" s="39"/>
      <c r="H123" s="125"/>
      <c r="I123" s="67"/>
      <c r="J123" s="67"/>
      <c r="K123" s="70"/>
      <c r="L123" s="67"/>
      <c r="M123" s="67"/>
      <c r="N123" s="80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</row>
    <row r="124" spans="1:33" s="6" customFormat="1">
      <c r="A124" s="28" t="str">
        <f>IF(F124&lt;&gt;"",1+MAX($A$7:A123),"")</f>
        <v/>
      </c>
      <c r="B124" s="51"/>
      <c r="C124" s="53"/>
      <c r="D124" s="52" t="s">
        <v>113</v>
      </c>
      <c r="E124" s="129"/>
      <c r="F124" s="125"/>
      <c r="G124" s="125"/>
      <c r="H124" s="125"/>
      <c r="I124" s="67"/>
      <c r="J124" s="67"/>
      <c r="K124" s="67"/>
      <c r="L124" s="67"/>
      <c r="M124" s="67"/>
      <c r="N124" s="80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</row>
    <row r="125" spans="1:33" s="6" customFormat="1">
      <c r="A125" s="28" t="str">
        <f>IF(F125&lt;&gt;"",1+MAX($A$7:A124),"")</f>
        <v/>
      </c>
      <c r="B125" s="51"/>
      <c r="C125" s="53"/>
      <c r="D125" s="81" t="s">
        <v>114</v>
      </c>
      <c r="E125" s="125"/>
      <c r="F125" s="125"/>
      <c r="G125" s="125"/>
      <c r="H125" s="125"/>
      <c r="I125" s="67"/>
      <c r="J125" s="67"/>
      <c r="K125" s="67"/>
      <c r="L125" s="67"/>
      <c r="M125" s="67"/>
      <c r="N125" s="80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</row>
    <row r="126" spans="1:33" s="6" customFormat="1">
      <c r="A126" s="28" t="str">
        <f>IF(F126&lt;&gt;"",1+MAX($A$7:A125),"")</f>
        <v/>
      </c>
      <c r="B126" s="51"/>
      <c r="C126" s="53"/>
      <c r="D126" s="127" t="s">
        <v>54</v>
      </c>
      <c r="E126" s="129"/>
      <c r="F126" s="125"/>
      <c r="G126" s="125"/>
      <c r="H126" s="125"/>
      <c r="I126" s="67"/>
      <c r="J126" s="67"/>
      <c r="K126" s="70"/>
      <c r="L126" s="67"/>
      <c r="M126" s="67"/>
      <c r="N126" s="80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</row>
    <row r="127" spans="1:33" s="6" customFormat="1">
      <c r="A127" s="28">
        <f>IF(F127&lt;&gt;"",1+MAX($A$7:A126),"")</f>
        <v>93</v>
      </c>
      <c r="B127" s="51"/>
      <c r="C127" s="53"/>
      <c r="D127" s="128" t="s">
        <v>115</v>
      </c>
      <c r="E127" s="129">
        <v>14.36</v>
      </c>
      <c r="F127" s="54">
        <v>0.05</v>
      </c>
      <c r="G127" s="39">
        <f t="shared" ref="G127:G129" si="40">(F127*E127)+E127</f>
        <v>15.077999999999999</v>
      </c>
      <c r="H127" s="125" t="s">
        <v>51</v>
      </c>
      <c r="I127" s="137">
        <v>0</v>
      </c>
      <c r="J127" s="137">
        <f t="shared" ref="J127:J129" si="41">I127*G127</f>
        <v>0</v>
      </c>
      <c r="K127" s="137">
        <v>0</v>
      </c>
      <c r="L127" s="137">
        <f t="shared" ref="L127:L129" si="42">K127*G127</f>
        <v>0</v>
      </c>
      <c r="M127" s="137">
        <f t="shared" ref="M127:M129" si="43">+I127+K127</f>
        <v>0</v>
      </c>
      <c r="N127" s="138">
        <f t="shared" ref="N127:N129" si="44">M127*G127</f>
        <v>0</v>
      </c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</row>
    <row r="128" spans="1:33" s="6" customFormat="1">
      <c r="A128" s="28">
        <f>IF(F128&lt;&gt;"",1+MAX($A$7:A127),"")</f>
        <v>94</v>
      </c>
      <c r="B128" s="51"/>
      <c r="C128" s="53"/>
      <c r="D128" s="128" t="s">
        <v>116</v>
      </c>
      <c r="E128" s="129">
        <v>32.58</v>
      </c>
      <c r="F128" s="54">
        <v>0.05</v>
      </c>
      <c r="G128" s="39">
        <f t="shared" si="40"/>
        <v>34.208999999999996</v>
      </c>
      <c r="H128" s="125" t="s">
        <v>51</v>
      </c>
      <c r="I128" s="137">
        <v>0</v>
      </c>
      <c r="J128" s="137">
        <f t="shared" si="41"/>
        <v>0</v>
      </c>
      <c r="K128" s="137">
        <v>0</v>
      </c>
      <c r="L128" s="137">
        <f t="shared" si="42"/>
        <v>0</v>
      </c>
      <c r="M128" s="137">
        <f t="shared" si="43"/>
        <v>0</v>
      </c>
      <c r="N128" s="138">
        <f t="shared" si="44"/>
        <v>0</v>
      </c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</row>
    <row r="129" spans="1:33" s="6" customFormat="1">
      <c r="A129" s="28">
        <f>IF(F129&lt;&gt;"",1+MAX($A$7:A128),"")</f>
        <v>95</v>
      </c>
      <c r="B129" s="51"/>
      <c r="C129" s="53"/>
      <c r="D129" s="128" t="s">
        <v>117</v>
      </c>
      <c r="E129" s="129">
        <v>40.03</v>
      </c>
      <c r="F129" s="54">
        <v>0.05</v>
      </c>
      <c r="G129" s="39">
        <f t="shared" si="40"/>
        <v>42.031500000000001</v>
      </c>
      <c r="H129" s="125" t="s">
        <v>51</v>
      </c>
      <c r="I129" s="137">
        <v>0</v>
      </c>
      <c r="J129" s="137">
        <f t="shared" si="41"/>
        <v>0</v>
      </c>
      <c r="K129" s="137">
        <v>0</v>
      </c>
      <c r="L129" s="137">
        <f t="shared" si="42"/>
        <v>0</v>
      </c>
      <c r="M129" s="137">
        <f t="shared" si="43"/>
        <v>0</v>
      </c>
      <c r="N129" s="138">
        <f t="shared" si="44"/>
        <v>0</v>
      </c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</row>
    <row r="130" spans="1:33" s="6" customFormat="1">
      <c r="A130" s="28" t="str">
        <f>IF(F130&lt;&gt;"",1+MAX($A$7:A129),"")</f>
        <v/>
      </c>
      <c r="B130" s="51"/>
      <c r="C130" s="53"/>
      <c r="D130" s="127" t="s">
        <v>31</v>
      </c>
      <c r="E130" s="129"/>
      <c r="F130" s="125"/>
      <c r="G130" s="125"/>
      <c r="H130" s="125"/>
      <c r="I130" s="67"/>
      <c r="J130" s="67"/>
      <c r="K130" s="67"/>
      <c r="L130" s="67"/>
      <c r="M130" s="67"/>
      <c r="N130" s="80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</row>
    <row r="131" spans="1:33" s="6" customFormat="1">
      <c r="A131" s="28">
        <f>IF(F131&lt;&gt;"",1+MAX($A$7:A130),"")</f>
        <v>96</v>
      </c>
      <c r="B131" s="51"/>
      <c r="C131" s="53"/>
      <c r="D131" s="128" t="s">
        <v>118</v>
      </c>
      <c r="E131" s="129">
        <v>1</v>
      </c>
      <c r="F131" s="54">
        <v>0</v>
      </c>
      <c r="G131" s="39">
        <f t="shared" ref="G131:G134" si="45">(F131*E131)+E131</f>
        <v>1</v>
      </c>
      <c r="H131" s="125" t="s">
        <v>29</v>
      </c>
      <c r="I131" s="137">
        <v>0</v>
      </c>
      <c r="J131" s="137">
        <f t="shared" ref="J131:J134" si="46">I131*G131</f>
        <v>0</v>
      </c>
      <c r="K131" s="137">
        <v>0</v>
      </c>
      <c r="L131" s="137">
        <f t="shared" ref="L131:L134" si="47">K131*G131</f>
        <v>0</v>
      </c>
      <c r="M131" s="137">
        <f t="shared" ref="M131:M134" si="48">+I131+K131</f>
        <v>0</v>
      </c>
      <c r="N131" s="138">
        <f t="shared" ref="N131:N134" si="49">M131*G131</f>
        <v>0</v>
      </c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</row>
    <row r="132" spans="1:33" s="6" customFormat="1">
      <c r="A132" s="28">
        <f>IF(F132&lt;&gt;"",1+MAX($A$7:A131),"")</f>
        <v>97</v>
      </c>
      <c r="B132" s="51"/>
      <c r="C132" s="53"/>
      <c r="D132" s="128" t="s">
        <v>119</v>
      </c>
      <c r="E132" s="129">
        <v>3</v>
      </c>
      <c r="F132" s="54">
        <v>0</v>
      </c>
      <c r="G132" s="39">
        <f t="shared" si="45"/>
        <v>3</v>
      </c>
      <c r="H132" s="125" t="s">
        <v>29</v>
      </c>
      <c r="I132" s="137">
        <v>0</v>
      </c>
      <c r="J132" s="137">
        <f t="shared" si="46"/>
        <v>0</v>
      </c>
      <c r="K132" s="137">
        <v>0</v>
      </c>
      <c r="L132" s="137">
        <f t="shared" si="47"/>
        <v>0</v>
      </c>
      <c r="M132" s="137">
        <f t="shared" si="48"/>
        <v>0</v>
      </c>
      <c r="N132" s="138">
        <f t="shared" si="49"/>
        <v>0</v>
      </c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</row>
    <row r="133" spans="1:33" s="6" customFormat="1">
      <c r="A133" s="28">
        <f>IF(F133&lt;&gt;"",1+MAX($A$7:A132),"")</f>
        <v>98</v>
      </c>
      <c r="B133" s="51"/>
      <c r="C133" s="53"/>
      <c r="D133" s="128" t="s">
        <v>100</v>
      </c>
      <c r="E133" s="129">
        <v>1</v>
      </c>
      <c r="F133" s="54">
        <v>0</v>
      </c>
      <c r="G133" s="39">
        <f t="shared" si="45"/>
        <v>1</v>
      </c>
      <c r="H133" s="125" t="s">
        <v>29</v>
      </c>
      <c r="I133" s="137">
        <v>0</v>
      </c>
      <c r="J133" s="137">
        <f t="shared" si="46"/>
        <v>0</v>
      </c>
      <c r="K133" s="137">
        <v>0</v>
      </c>
      <c r="L133" s="137">
        <f t="shared" si="47"/>
        <v>0</v>
      </c>
      <c r="M133" s="137">
        <f t="shared" si="48"/>
        <v>0</v>
      </c>
      <c r="N133" s="138">
        <f t="shared" si="49"/>
        <v>0</v>
      </c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</row>
    <row r="134" spans="1:33" s="6" customFormat="1">
      <c r="A134" s="28">
        <f>IF(F134&lt;&gt;"",1+MAX($A$7:A133),"")</f>
        <v>99</v>
      </c>
      <c r="B134" s="51"/>
      <c r="C134" s="53"/>
      <c r="D134" s="128" t="s">
        <v>101</v>
      </c>
      <c r="E134" s="129">
        <v>3</v>
      </c>
      <c r="F134" s="54">
        <v>0</v>
      </c>
      <c r="G134" s="39">
        <f t="shared" si="45"/>
        <v>3</v>
      </c>
      <c r="H134" s="125" t="s">
        <v>29</v>
      </c>
      <c r="I134" s="137">
        <v>0</v>
      </c>
      <c r="J134" s="137">
        <f t="shared" si="46"/>
        <v>0</v>
      </c>
      <c r="K134" s="137">
        <v>0</v>
      </c>
      <c r="L134" s="137">
        <f t="shared" si="47"/>
        <v>0</v>
      </c>
      <c r="M134" s="137">
        <f t="shared" si="48"/>
        <v>0</v>
      </c>
      <c r="N134" s="138">
        <f t="shared" si="49"/>
        <v>0</v>
      </c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</row>
    <row r="135" spans="1:33" s="6" customFormat="1">
      <c r="A135" s="28" t="str">
        <f>IF(F135&lt;&gt;"",1+MAX($A$7:A134),"")</f>
        <v/>
      </c>
      <c r="B135" s="51"/>
      <c r="C135" s="53"/>
      <c r="D135" s="128"/>
      <c r="E135" s="129"/>
      <c r="F135" s="54"/>
      <c r="G135" s="39"/>
      <c r="H135" s="125"/>
      <c r="I135" s="67"/>
      <c r="J135" s="67"/>
      <c r="K135" s="70"/>
      <c r="L135" s="67"/>
      <c r="M135" s="67"/>
      <c r="N135" s="80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</row>
    <row r="136" spans="1:33" s="6" customFormat="1">
      <c r="A136" s="28" t="str">
        <f>IF(F136&lt;&gt;"",1+MAX($A$7:A135),"")</f>
        <v/>
      </c>
      <c r="B136" s="51"/>
      <c r="C136" s="53"/>
      <c r="D136" s="52" t="s">
        <v>120</v>
      </c>
      <c r="E136" s="129"/>
      <c r="F136" s="125"/>
      <c r="G136" s="125"/>
      <c r="H136" s="125"/>
      <c r="I136" s="67"/>
      <c r="J136" s="67"/>
      <c r="K136" s="70"/>
      <c r="L136" s="67"/>
      <c r="M136" s="67"/>
      <c r="N136" s="80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</row>
    <row r="137" spans="1:33" s="6" customFormat="1" ht="31.2">
      <c r="A137" s="28" t="str">
        <f>IF(F137&lt;&gt;"",1+MAX($A$7:A136),"")</f>
        <v/>
      </c>
      <c r="B137" s="51"/>
      <c r="C137" s="53"/>
      <c r="D137" s="81" t="s">
        <v>33</v>
      </c>
      <c r="E137" s="125"/>
      <c r="F137" s="125"/>
      <c r="G137" s="125"/>
      <c r="H137" s="125"/>
      <c r="I137" s="67"/>
      <c r="J137" s="67"/>
      <c r="K137" s="70"/>
      <c r="L137" s="67"/>
      <c r="M137" s="67"/>
      <c r="N137" s="80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</row>
    <row r="138" spans="1:33" s="6" customFormat="1">
      <c r="A138" s="28" t="str">
        <f>IF(F138&lt;&gt;"",1+MAX($A$7:A137),"")</f>
        <v/>
      </c>
      <c r="B138" s="51"/>
      <c r="C138" s="53"/>
      <c r="D138" s="127" t="s">
        <v>54</v>
      </c>
      <c r="E138" s="129"/>
      <c r="F138" s="125"/>
      <c r="G138" s="125"/>
      <c r="H138" s="125"/>
      <c r="I138" s="67"/>
      <c r="J138" s="67"/>
      <c r="K138" s="70"/>
      <c r="L138" s="67"/>
      <c r="M138" s="67"/>
      <c r="N138" s="80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</row>
    <row r="139" spans="1:33" s="6" customFormat="1">
      <c r="A139" s="28">
        <f>IF(F139&lt;&gt;"",1+MAX($A$7:A138),"")</f>
        <v>100</v>
      </c>
      <c r="B139" s="51"/>
      <c r="C139" s="53"/>
      <c r="D139" s="128" t="s">
        <v>121</v>
      </c>
      <c r="E139" s="129">
        <v>38.08</v>
      </c>
      <c r="F139" s="54">
        <v>0.05</v>
      </c>
      <c r="G139" s="39">
        <f t="shared" ref="G139" si="50">(F139*E139)+E139</f>
        <v>39.983999999999995</v>
      </c>
      <c r="H139" s="125" t="s">
        <v>51</v>
      </c>
      <c r="I139" s="137">
        <v>0</v>
      </c>
      <c r="J139" s="137">
        <f t="shared" ref="J139" si="51">I139*G139</f>
        <v>0</v>
      </c>
      <c r="K139" s="137">
        <v>0</v>
      </c>
      <c r="L139" s="137">
        <f t="shared" ref="L139" si="52">K139*G139</f>
        <v>0</v>
      </c>
      <c r="M139" s="137">
        <f t="shared" ref="M139" si="53">+I139+K139</f>
        <v>0</v>
      </c>
      <c r="N139" s="138">
        <f t="shared" ref="N139" si="54">M139*G139</f>
        <v>0</v>
      </c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</row>
    <row r="140" spans="1:33" s="6" customFormat="1">
      <c r="A140" s="28" t="str">
        <f>IF(F140&lt;&gt;"",1+MAX($A$7:A139),"")</f>
        <v/>
      </c>
      <c r="B140" s="51"/>
      <c r="C140" s="53"/>
      <c r="D140" s="127" t="s">
        <v>31</v>
      </c>
      <c r="E140" s="129"/>
      <c r="F140" s="125"/>
      <c r="G140" s="125"/>
      <c r="H140" s="125"/>
      <c r="I140" s="67"/>
      <c r="J140" s="67"/>
      <c r="K140" s="67"/>
      <c r="L140" s="67"/>
      <c r="M140" s="67"/>
      <c r="N140" s="80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</row>
    <row r="141" spans="1:33" s="6" customFormat="1">
      <c r="A141" s="28">
        <f>IF(F141&lt;&gt;"",1+MAX($A$7:A140),"")</f>
        <v>101</v>
      </c>
      <c r="B141" s="51"/>
      <c r="C141" s="53"/>
      <c r="D141" s="128" t="s">
        <v>69</v>
      </c>
      <c r="E141" s="129">
        <v>68</v>
      </c>
      <c r="F141" s="54">
        <v>0</v>
      </c>
      <c r="G141" s="39">
        <f t="shared" ref="G141" si="55">(F141*E141)+E141</f>
        <v>68</v>
      </c>
      <c r="H141" s="125" t="s">
        <v>29</v>
      </c>
      <c r="I141" s="137">
        <v>0</v>
      </c>
      <c r="J141" s="137">
        <f t="shared" ref="J141" si="56">I141*G141</f>
        <v>0</v>
      </c>
      <c r="K141" s="137">
        <v>0</v>
      </c>
      <c r="L141" s="137">
        <f t="shared" ref="L141" si="57">K141*G141</f>
        <v>0</v>
      </c>
      <c r="M141" s="137">
        <f t="shared" ref="M141" si="58">+I141+K141</f>
        <v>0</v>
      </c>
      <c r="N141" s="138">
        <f t="shared" ref="N141" si="59">M141*G141</f>
        <v>0</v>
      </c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</row>
    <row r="142" spans="1:33" s="6" customFormat="1">
      <c r="A142" s="28" t="str">
        <f>IF(F142&lt;&gt;"",1+MAX($A$7:A141),"")</f>
        <v/>
      </c>
      <c r="B142" s="51"/>
      <c r="C142" s="53"/>
      <c r="D142" s="128"/>
      <c r="E142" s="129"/>
      <c r="F142" s="54"/>
      <c r="G142" s="39"/>
      <c r="H142" s="125"/>
      <c r="I142" s="67"/>
      <c r="J142" s="67"/>
      <c r="K142" s="70"/>
      <c r="L142" s="67"/>
      <c r="M142" s="67"/>
      <c r="N142" s="80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</row>
    <row r="143" spans="1:33" s="6" customFormat="1">
      <c r="A143" s="28" t="str">
        <f>IF(F143&lt;&gt;"",1+MAX($A$7:A142),"")</f>
        <v/>
      </c>
      <c r="B143" s="51"/>
      <c r="C143" s="53"/>
      <c r="D143" s="52" t="s">
        <v>122</v>
      </c>
      <c r="E143" s="129"/>
      <c r="F143" s="125"/>
      <c r="G143" s="125"/>
      <c r="H143" s="125"/>
      <c r="I143" s="67"/>
      <c r="J143" s="67"/>
      <c r="K143" s="70"/>
      <c r="L143" s="67"/>
      <c r="M143" s="67"/>
      <c r="N143" s="80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</row>
    <row r="144" spans="1:33" s="6" customFormat="1">
      <c r="A144" s="28">
        <f>IF(F144&lt;&gt;"",1+MAX($A$7:A143),"")</f>
        <v>102</v>
      </c>
      <c r="B144" s="51"/>
      <c r="C144" s="53"/>
      <c r="D144" s="128" t="s">
        <v>123</v>
      </c>
      <c r="E144" s="129">
        <v>31</v>
      </c>
      <c r="F144" s="54">
        <v>0</v>
      </c>
      <c r="G144" s="39">
        <f t="shared" ref="G144:G154" si="60">(F144*E144)+E144</f>
        <v>31</v>
      </c>
      <c r="H144" s="125" t="s">
        <v>29</v>
      </c>
      <c r="I144" s="137">
        <v>0</v>
      </c>
      <c r="J144" s="137">
        <f t="shared" ref="J144:J154" si="61">I144*G144</f>
        <v>0</v>
      </c>
      <c r="K144" s="137">
        <v>0</v>
      </c>
      <c r="L144" s="137">
        <f t="shared" ref="L144:L154" si="62">K144*G144</f>
        <v>0</v>
      </c>
      <c r="M144" s="137">
        <f t="shared" ref="M144:M154" si="63">+I144+K144</f>
        <v>0</v>
      </c>
      <c r="N144" s="138">
        <f t="shared" ref="N144:N154" si="64">M144*G144</f>
        <v>0</v>
      </c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</row>
    <row r="145" spans="1:33" s="6" customFormat="1">
      <c r="A145" s="28">
        <f>IF(F145&lt;&gt;"",1+MAX($A$7:A144),"")</f>
        <v>103</v>
      </c>
      <c r="B145" s="51"/>
      <c r="C145" s="53"/>
      <c r="D145" s="128" t="s">
        <v>124</v>
      </c>
      <c r="E145" s="129">
        <v>74</v>
      </c>
      <c r="F145" s="54">
        <v>0</v>
      </c>
      <c r="G145" s="39">
        <f t="shared" si="60"/>
        <v>74</v>
      </c>
      <c r="H145" s="125" t="s">
        <v>29</v>
      </c>
      <c r="I145" s="137">
        <v>0</v>
      </c>
      <c r="J145" s="137">
        <f t="shared" si="61"/>
        <v>0</v>
      </c>
      <c r="K145" s="137">
        <v>0</v>
      </c>
      <c r="L145" s="137">
        <f t="shared" si="62"/>
        <v>0</v>
      </c>
      <c r="M145" s="137">
        <f t="shared" si="63"/>
        <v>0</v>
      </c>
      <c r="N145" s="138">
        <f t="shared" si="64"/>
        <v>0</v>
      </c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</row>
    <row r="146" spans="1:33" s="6" customFormat="1">
      <c r="A146" s="28">
        <f>IF(F146&lt;&gt;"",1+MAX($A$7:A145),"")</f>
        <v>104</v>
      </c>
      <c r="B146" s="51"/>
      <c r="C146" s="53"/>
      <c r="D146" s="128" t="s">
        <v>125</v>
      </c>
      <c r="E146" s="129">
        <v>16</v>
      </c>
      <c r="F146" s="54">
        <v>0</v>
      </c>
      <c r="G146" s="39">
        <f t="shared" si="60"/>
        <v>16</v>
      </c>
      <c r="H146" s="125" t="s">
        <v>29</v>
      </c>
      <c r="I146" s="137">
        <v>0</v>
      </c>
      <c r="J146" s="137">
        <f t="shared" si="61"/>
        <v>0</v>
      </c>
      <c r="K146" s="137">
        <v>0</v>
      </c>
      <c r="L146" s="137">
        <f t="shared" si="62"/>
        <v>0</v>
      </c>
      <c r="M146" s="137">
        <f t="shared" si="63"/>
        <v>0</v>
      </c>
      <c r="N146" s="138">
        <f t="shared" si="64"/>
        <v>0</v>
      </c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</row>
    <row r="147" spans="1:33" s="6" customFormat="1">
      <c r="A147" s="28">
        <f>IF(F147&lt;&gt;"",1+MAX($A$7:A146),"")</f>
        <v>105</v>
      </c>
      <c r="B147" s="51"/>
      <c r="C147" s="53"/>
      <c r="D147" s="128" t="s">
        <v>126</v>
      </c>
      <c r="E147" s="129">
        <v>5</v>
      </c>
      <c r="F147" s="54">
        <v>0</v>
      </c>
      <c r="G147" s="39">
        <f t="shared" si="60"/>
        <v>5</v>
      </c>
      <c r="H147" s="125" t="s">
        <v>29</v>
      </c>
      <c r="I147" s="137">
        <v>0</v>
      </c>
      <c r="J147" s="137">
        <f t="shared" si="61"/>
        <v>0</v>
      </c>
      <c r="K147" s="137">
        <v>0</v>
      </c>
      <c r="L147" s="137">
        <f t="shared" si="62"/>
        <v>0</v>
      </c>
      <c r="M147" s="137">
        <f t="shared" si="63"/>
        <v>0</v>
      </c>
      <c r="N147" s="138">
        <f t="shared" si="64"/>
        <v>0</v>
      </c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</row>
    <row r="148" spans="1:33" s="6" customFormat="1">
      <c r="A148" s="28">
        <f>IF(F148&lt;&gt;"",1+MAX($A$7:A147),"")</f>
        <v>106</v>
      </c>
      <c r="B148" s="51"/>
      <c r="C148" s="53"/>
      <c r="D148" s="128" t="s">
        <v>127</v>
      </c>
      <c r="E148" s="129">
        <v>1</v>
      </c>
      <c r="F148" s="54">
        <v>0</v>
      </c>
      <c r="G148" s="39">
        <f t="shared" si="60"/>
        <v>1</v>
      </c>
      <c r="H148" s="125" t="s">
        <v>29</v>
      </c>
      <c r="I148" s="137">
        <v>0</v>
      </c>
      <c r="J148" s="137">
        <f t="shared" si="61"/>
        <v>0</v>
      </c>
      <c r="K148" s="137">
        <v>0</v>
      </c>
      <c r="L148" s="137">
        <f t="shared" si="62"/>
        <v>0</v>
      </c>
      <c r="M148" s="137">
        <f t="shared" si="63"/>
        <v>0</v>
      </c>
      <c r="N148" s="138">
        <f t="shared" si="64"/>
        <v>0</v>
      </c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</row>
    <row r="149" spans="1:33" s="6" customFormat="1">
      <c r="A149" s="28">
        <f>IF(F149&lt;&gt;"",1+MAX($A$7:A148),"")</f>
        <v>107</v>
      </c>
      <c r="B149" s="51"/>
      <c r="C149" s="53"/>
      <c r="D149" s="128" t="s">
        <v>128</v>
      </c>
      <c r="E149" s="129">
        <v>30</v>
      </c>
      <c r="F149" s="54">
        <v>0</v>
      </c>
      <c r="G149" s="39">
        <f t="shared" si="60"/>
        <v>30</v>
      </c>
      <c r="H149" s="125" t="s">
        <v>29</v>
      </c>
      <c r="I149" s="137">
        <v>0</v>
      </c>
      <c r="J149" s="137">
        <f t="shared" si="61"/>
        <v>0</v>
      </c>
      <c r="K149" s="137">
        <v>0</v>
      </c>
      <c r="L149" s="137">
        <f t="shared" si="62"/>
        <v>0</v>
      </c>
      <c r="M149" s="137">
        <f t="shared" si="63"/>
        <v>0</v>
      </c>
      <c r="N149" s="138">
        <f t="shared" si="64"/>
        <v>0</v>
      </c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</row>
    <row r="150" spans="1:33" s="6" customFormat="1" ht="46.8">
      <c r="A150" s="28">
        <f>IF(F150&lt;&gt;"",1+MAX($A$7:A149),"")</f>
        <v>108</v>
      </c>
      <c r="B150" s="51"/>
      <c r="C150" s="53"/>
      <c r="D150" s="131" t="s">
        <v>129</v>
      </c>
      <c r="E150" s="129">
        <v>46</v>
      </c>
      <c r="F150" s="54">
        <v>0</v>
      </c>
      <c r="G150" s="39">
        <f t="shared" si="60"/>
        <v>46</v>
      </c>
      <c r="H150" s="125" t="s">
        <v>29</v>
      </c>
      <c r="I150" s="137">
        <v>0</v>
      </c>
      <c r="J150" s="137">
        <f t="shared" si="61"/>
        <v>0</v>
      </c>
      <c r="K150" s="137">
        <v>0</v>
      </c>
      <c r="L150" s="137">
        <f t="shared" si="62"/>
        <v>0</v>
      </c>
      <c r="M150" s="137">
        <f t="shared" si="63"/>
        <v>0</v>
      </c>
      <c r="N150" s="138">
        <f t="shared" si="64"/>
        <v>0</v>
      </c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</row>
    <row r="151" spans="1:33" s="6" customFormat="1" ht="46.8">
      <c r="A151" s="28">
        <f>IF(F151&lt;&gt;"",1+MAX($A$7:A150),"")</f>
        <v>109</v>
      </c>
      <c r="B151" s="51"/>
      <c r="C151" s="53"/>
      <c r="D151" s="131" t="s">
        <v>130</v>
      </c>
      <c r="E151" s="129">
        <v>2</v>
      </c>
      <c r="F151" s="54">
        <v>0</v>
      </c>
      <c r="G151" s="39">
        <f t="shared" si="60"/>
        <v>2</v>
      </c>
      <c r="H151" s="125" t="s">
        <v>29</v>
      </c>
      <c r="I151" s="137">
        <v>0</v>
      </c>
      <c r="J151" s="137">
        <f t="shared" si="61"/>
        <v>0</v>
      </c>
      <c r="K151" s="137">
        <v>0</v>
      </c>
      <c r="L151" s="137">
        <f t="shared" si="62"/>
        <v>0</v>
      </c>
      <c r="M151" s="137">
        <f t="shared" si="63"/>
        <v>0</v>
      </c>
      <c r="N151" s="138">
        <f t="shared" si="64"/>
        <v>0</v>
      </c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</row>
    <row r="152" spans="1:33" s="6" customFormat="1" ht="46.8">
      <c r="A152" s="28">
        <f>IF(F152&lt;&gt;"",1+MAX($A$7:A151),"")</f>
        <v>110</v>
      </c>
      <c r="B152" s="51"/>
      <c r="C152" s="53"/>
      <c r="D152" s="131" t="s">
        <v>131</v>
      </c>
      <c r="E152" s="129">
        <v>1</v>
      </c>
      <c r="F152" s="54">
        <v>0</v>
      </c>
      <c r="G152" s="39">
        <f t="shared" si="60"/>
        <v>1</v>
      </c>
      <c r="H152" s="125" t="s">
        <v>29</v>
      </c>
      <c r="I152" s="137">
        <v>0</v>
      </c>
      <c r="J152" s="137">
        <f t="shared" si="61"/>
        <v>0</v>
      </c>
      <c r="K152" s="137">
        <v>0</v>
      </c>
      <c r="L152" s="137">
        <f t="shared" si="62"/>
        <v>0</v>
      </c>
      <c r="M152" s="137">
        <f t="shared" si="63"/>
        <v>0</v>
      </c>
      <c r="N152" s="138">
        <f t="shared" si="64"/>
        <v>0</v>
      </c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</row>
    <row r="153" spans="1:33" s="6" customFormat="1" ht="46.8">
      <c r="A153" s="28">
        <f>IF(F153&lt;&gt;"",1+MAX($A$7:A152),"")</f>
        <v>111</v>
      </c>
      <c r="B153" s="51"/>
      <c r="C153" s="53"/>
      <c r="D153" s="131" t="s">
        <v>132</v>
      </c>
      <c r="E153" s="129">
        <v>3</v>
      </c>
      <c r="F153" s="54">
        <v>0</v>
      </c>
      <c r="G153" s="39">
        <f t="shared" si="60"/>
        <v>3</v>
      </c>
      <c r="H153" s="125" t="s">
        <v>29</v>
      </c>
      <c r="I153" s="137">
        <v>0</v>
      </c>
      <c r="J153" s="137">
        <f t="shared" si="61"/>
        <v>0</v>
      </c>
      <c r="K153" s="137">
        <v>0</v>
      </c>
      <c r="L153" s="137">
        <f t="shared" si="62"/>
        <v>0</v>
      </c>
      <c r="M153" s="137">
        <f t="shared" si="63"/>
        <v>0</v>
      </c>
      <c r="N153" s="138">
        <f t="shared" si="64"/>
        <v>0</v>
      </c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</row>
    <row r="154" spans="1:33" s="6" customFormat="1">
      <c r="A154" s="28">
        <f>IF(F154&lt;&gt;"",1+MAX($A$7:A153),"")</f>
        <v>112</v>
      </c>
      <c r="B154" s="51"/>
      <c r="C154" s="53"/>
      <c r="D154" s="128" t="s">
        <v>133</v>
      </c>
      <c r="E154" s="129">
        <v>1</v>
      </c>
      <c r="F154" s="54">
        <v>0</v>
      </c>
      <c r="G154" s="39">
        <f t="shared" si="60"/>
        <v>1</v>
      </c>
      <c r="H154" s="125" t="s">
        <v>29</v>
      </c>
      <c r="I154" s="137">
        <v>0</v>
      </c>
      <c r="J154" s="137">
        <f t="shared" si="61"/>
        <v>0</v>
      </c>
      <c r="K154" s="137">
        <v>0</v>
      </c>
      <c r="L154" s="137">
        <f t="shared" si="62"/>
        <v>0</v>
      </c>
      <c r="M154" s="137">
        <f t="shared" si="63"/>
        <v>0</v>
      </c>
      <c r="N154" s="138">
        <f t="shared" si="64"/>
        <v>0</v>
      </c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</row>
    <row r="155" spans="1:33" s="6" customFormat="1">
      <c r="A155" s="28" t="str">
        <f>IF(F155&lt;&gt;"",1+MAX($A$7:A154),"")</f>
        <v/>
      </c>
      <c r="B155" s="51"/>
      <c r="C155" s="53"/>
      <c r="D155" s="128"/>
      <c r="E155" s="129"/>
      <c r="F155" s="54"/>
      <c r="G155" s="39"/>
      <c r="H155" s="125"/>
      <c r="I155" s="67"/>
      <c r="J155" s="67"/>
      <c r="K155" s="70"/>
      <c r="L155" s="67"/>
      <c r="M155" s="67"/>
      <c r="N155" s="80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</row>
    <row r="156" spans="1:33" s="6" customFormat="1">
      <c r="A156" s="28" t="str">
        <f>IF(F156&lt;&gt;"",1+MAX($A$7:A155),"")</f>
        <v/>
      </c>
      <c r="B156" s="51"/>
      <c r="C156" s="53"/>
      <c r="D156" s="52" t="s">
        <v>134</v>
      </c>
      <c r="E156" s="129"/>
      <c r="F156" s="125"/>
      <c r="G156" s="125"/>
      <c r="H156" s="125"/>
      <c r="I156" s="67"/>
      <c r="J156" s="67"/>
      <c r="K156" s="70"/>
      <c r="L156" s="67"/>
      <c r="M156" s="67"/>
      <c r="N156" s="80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</row>
    <row r="157" spans="1:33" s="6" customFormat="1">
      <c r="A157" s="28">
        <f>IF(F157&lt;&gt;"",1+MAX($A$7:A156),"")</f>
        <v>113</v>
      </c>
      <c r="B157" s="51"/>
      <c r="C157" s="53"/>
      <c r="D157" s="128" t="s">
        <v>135</v>
      </c>
      <c r="E157" s="129">
        <v>38</v>
      </c>
      <c r="F157" s="54">
        <v>0</v>
      </c>
      <c r="G157" s="39">
        <f t="shared" ref="G157:G158" si="65">(F157*E157)+E157</f>
        <v>38</v>
      </c>
      <c r="H157" s="125" t="s">
        <v>29</v>
      </c>
      <c r="I157" s="137">
        <v>0</v>
      </c>
      <c r="J157" s="137">
        <f t="shared" ref="J157:J158" si="66">I157*G157</f>
        <v>0</v>
      </c>
      <c r="K157" s="137">
        <v>0</v>
      </c>
      <c r="L157" s="137">
        <f t="shared" ref="L157:L158" si="67">K157*G157</f>
        <v>0</v>
      </c>
      <c r="M157" s="137">
        <f t="shared" ref="M157:M158" si="68">+I157+K157</f>
        <v>0</v>
      </c>
      <c r="N157" s="138">
        <f t="shared" ref="N157:N158" si="69">M157*G157</f>
        <v>0</v>
      </c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</row>
    <row r="158" spans="1:33" s="6" customFormat="1">
      <c r="A158" s="28">
        <f>IF(F158&lt;&gt;"",1+MAX($A$7:A157),"")</f>
        <v>114</v>
      </c>
      <c r="B158" s="51"/>
      <c r="C158" s="39"/>
      <c r="D158" s="128" t="s">
        <v>136</v>
      </c>
      <c r="E158" s="129">
        <v>168</v>
      </c>
      <c r="F158" s="54">
        <v>0</v>
      </c>
      <c r="G158" s="39">
        <f t="shared" si="65"/>
        <v>168</v>
      </c>
      <c r="H158" s="125" t="s">
        <v>29</v>
      </c>
      <c r="I158" s="137">
        <v>0</v>
      </c>
      <c r="J158" s="137">
        <f t="shared" si="66"/>
        <v>0</v>
      </c>
      <c r="K158" s="137">
        <v>0</v>
      </c>
      <c r="L158" s="137">
        <f t="shared" si="67"/>
        <v>0</v>
      </c>
      <c r="M158" s="137">
        <f t="shared" si="68"/>
        <v>0</v>
      </c>
      <c r="N158" s="138">
        <f t="shared" si="69"/>
        <v>0</v>
      </c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</row>
    <row r="159" spans="1:33" s="6" customFormat="1">
      <c r="A159" s="28" t="str">
        <f>IF(F159&lt;&gt;"",1+MAX($A$7:A158),"")</f>
        <v/>
      </c>
      <c r="B159" s="51"/>
      <c r="C159" s="53"/>
      <c r="D159" s="128"/>
      <c r="E159" s="129"/>
      <c r="F159" s="54"/>
      <c r="G159" s="39"/>
      <c r="H159" s="125"/>
      <c r="I159" s="67"/>
      <c r="J159" s="67"/>
      <c r="K159" s="70"/>
      <c r="L159" s="67"/>
      <c r="M159" s="67"/>
      <c r="N159" s="80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</row>
    <row r="160" spans="1:33" s="6" customFormat="1">
      <c r="A160" s="28" t="str">
        <f>IF(F160&lt;&gt;"",1+MAX($A$7:A159),"")</f>
        <v/>
      </c>
      <c r="B160" s="51"/>
      <c r="C160" s="53"/>
      <c r="D160" s="52" t="s">
        <v>38</v>
      </c>
      <c r="E160" s="129"/>
      <c r="F160" s="125"/>
      <c r="G160" s="125"/>
      <c r="H160" s="125"/>
      <c r="I160" s="67"/>
      <c r="J160" s="67"/>
      <c r="K160" s="70"/>
      <c r="L160" s="67"/>
      <c r="M160" s="67"/>
      <c r="N160" s="80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</row>
    <row r="161" spans="1:33" s="6" customFormat="1" ht="62.4">
      <c r="A161" s="28">
        <f>IF(F161&lt;&gt;"",1+MAX($A$7:A160),"")</f>
        <v>115</v>
      </c>
      <c r="B161" s="51"/>
      <c r="C161" s="53"/>
      <c r="D161" s="131" t="s">
        <v>137</v>
      </c>
      <c r="E161" s="129">
        <v>3</v>
      </c>
      <c r="F161" s="54">
        <v>0</v>
      </c>
      <c r="G161" s="39">
        <f t="shared" ref="G161:G171" si="70">(F161*E161)+E161</f>
        <v>3</v>
      </c>
      <c r="H161" s="125" t="s">
        <v>29</v>
      </c>
      <c r="I161" s="137">
        <v>0</v>
      </c>
      <c r="J161" s="137">
        <f t="shared" ref="J161:J171" si="71">I161*G161</f>
        <v>0</v>
      </c>
      <c r="K161" s="137">
        <v>0</v>
      </c>
      <c r="L161" s="137">
        <f t="shared" ref="L161:L171" si="72">K161*G161</f>
        <v>0</v>
      </c>
      <c r="M161" s="137">
        <f t="shared" ref="M161:M171" si="73">+I161+K161</f>
        <v>0</v>
      </c>
      <c r="N161" s="138">
        <f t="shared" ref="N161:N171" si="74">M161*G161</f>
        <v>0</v>
      </c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</row>
    <row r="162" spans="1:33" s="6" customFormat="1" ht="62.4">
      <c r="A162" s="28">
        <f>IF(F162&lt;&gt;"",1+MAX($A$7:A161),"")</f>
        <v>116</v>
      </c>
      <c r="B162" s="51"/>
      <c r="C162" s="53"/>
      <c r="D162" s="131" t="s">
        <v>138</v>
      </c>
      <c r="E162" s="129">
        <v>12</v>
      </c>
      <c r="F162" s="54">
        <v>0</v>
      </c>
      <c r="G162" s="39">
        <f t="shared" si="70"/>
        <v>12</v>
      </c>
      <c r="H162" s="125" t="s">
        <v>29</v>
      </c>
      <c r="I162" s="137">
        <v>0</v>
      </c>
      <c r="J162" s="137">
        <f t="shared" si="71"/>
        <v>0</v>
      </c>
      <c r="K162" s="137">
        <v>0</v>
      </c>
      <c r="L162" s="137">
        <f t="shared" si="72"/>
        <v>0</v>
      </c>
      <c r="M162" s="137">
        <f t="shared" si="73"/>
        <v>0</v>
      </c>
      <c r="N162" s="138">
        <f t="shared" si="74"/>
        <v>0</v>
      </c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</row>
    <row r="163" spans="1:33" s="6" customFormat="1" ht="78">
      <c r="A163" s="28">
        <f>IF(F163&lt;&gt;"",1+MAX($A$7:A162),"")</f>
        <v>117</v>
      </c>
      <c r="B163" s="51"/>
      <c r="C163" s="53"/>
      <c r="D163" s="131" t="s">
        <v>139</v>
      </c>
      <c r="E163" s="129">
        <v>36</v>
      </c>
      <c r="F163" s="54">
        <v>0</v>
      </c>
      <c r="G163" s="39">
        <f t="shared" si="70"/>
        <v>36</v>
      </c>
      <c r="H163" s="125" t="s">
        <v>29</v>
      </c>
      <c r="I163" s="137">
        <v>0</v>
      </c>
      <c r="J163" s="137">
        <f t="shared" si="71"/>
        <v>0</v>
      </c>
      <c r="K163" s="137">
        <v>0</v>
      </c>
      <c r="L163" s="137">
        <f t="shared" si="72"/>
        <v>0</v>
      </c>
      <c r="M163" s="137">
        <f t="shared" si="73"/>
        <v>0</v>
      </c>
      <c r="N163" s="138">
        <f t="shared" si="74"/>
        <v>0</v>
      </c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</row>
    <row r="164" spans="1:33" s="6" customFormat="1" ht="62.4">
      <c r="A164" s="28">
        <f>IF(F164&lt;&gt;"",1+MAX($A$7:A163),"")</f>
        <v>118</v>
      </c>
      <c r="B164" s="51"/>
      <c r="C164" s="53"/>
      <c r="D164" s="132" t="s">
        <v>140</v>
      </c>
      <c r="E164" s="129">
        <v>41</v>
      </c>
      <c r="F164" s="54">
        <v>0</v>
      </c>
      <c r="G164" s="39">
        <f t="shared" si="70"/>
        <v>41</v>
      </c>
      <c r="H164" s="125" t="s">
        <v>29</v>
      </c>
      <c r="I164" s="137">
        <v>0</v>
      </c>
      <c r="J164" s="137">
        <f t="shared" si="71"/>
        <v>0</v>
      </c>
      <c r="K164" s="137">
        <v>0</v>
      </c>
      <c r="L164" s="137">
        <f t="shared" si="72"/>
        <v>0</v>
      </c>
      <c r="M164" s="137">
        <f t="shared" si="73"/>
        <v>0</v>
      </c>
      <c r="N164" s="138">
        <f t="shared" si="74"/>
        <v>0</v>
      </c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</row>
    <row r="165" spans="1:33" s="6" customFormat="1" ht="62.4">
      <c r="A165" s="28">
        <f>IF(F165&lt;&gt;"",1+MAX($A$7:A164),"")</f>
        <v>119</v>
      </c>
      <c r="B165" s="51"/>
      <c r="C165" s="53"/>
      <c r="D165" s="132" t="s">
        <v>141</v>
      </c>
      <c r="E165" s="129">
        <v>19</v>
      </c>
      <c r="F165" s="54">
        <v>0</v>
      </c>
      <c r="G165" s="39">
        <f t="shared" si="70"/>
        <v>19</v>
      </c>
      <c r="H165" s="125" t="s">
        <v>29</v>
      </c>
      <c r="I165" s="137">
        <v>0</v>
      </c>
      <c r="J165" s="137">
        <f t="shared" si="71"/>
        <v>0</v>
      </c>
      <c r="K165" s="137">
        <v>0</v>
      </c>
      <c r="L165" s="137">
        <f t="shared" si="72"/>
        <v>0</v>
      </c>
      <c r="M165" s="137">
        <f t="shared" si="73"/>
        <v>0</v>
      </c>
      <c r="N165" s="138">
        <f t="shared" si="74"/>
        <v>0</v>
      </c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</row>
    <row r="166" spans="1:33" s="6" customFormat="1" ht="62.4">
      <c r="A166" s="28">
        <f>IF(F166&lt;&gt;"",1+MAX($A$7:A165),"")</f>
        <v>120</v>
      </c>
      <c r="B166" s="51"/>
      <c r="C166" s="53"/>
      <c r="D166" s="132" t="s">
        <v>142</v>
      </c>
      <c r="E166" s="129">
        <v>7</v>
      </c>
      <c r="F166" s="54">
        <v>0</v>
      </c>
      <c r="G166" s="39">
        <f t="shared" si="70"/>
        <v>7</v>
      </c>
      <c r="H166" s="125" t="s">
        <v>29</v>
      </c>
      <c r="I166" s="137">
        <v>0</v>
      </c>
      <c r="J166" s="137">
        <f t="shared" si="71"/>
        <v>0</v>
      </c>
      <c r="K166" s="137">
        <v>0</v>
      </c>
      <c r="L166" s="137">
        <f t="shared" si="72"/>
        <v>0</v>
      </c>
      <c r="M166" s="137">
        <f t="shared" si="73"/>
        <v>0</v>
      </c>
      <c r="N166" s="138">
        <f t="shared" si="74"/>
        <v>0</v>
      </c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</row>
    <row r="167" spans="1:33" s="6" customFormat="1" ht="62.4">
      <c r="A167" s="28">
        <f>IF(F167&lt;&gt;"",1+MAX($A$7:A166),"")</f>
        <v>121</v>
      </c>
      <c r="B167" s="51"/>
      <c r="C167" s="53"/>
      <c r="D167" s="132" t="s">
        <v>143</v>
      </c>
      <c r="E167" s="129">
        <v>9</v>
      </c>
      <c r="F167" s="54">
        <v>0</v>
      </c>
      <c r="G167" s="39">
        <f t="shared" si="70"/>
        <v>9</v>
      </c>
      <c r="H167" s="125" t="s">
        <v>29</v>
      </c>
      <c r="I167" s="137">
        <v>0</v>
      </c>
      <c r="J167" s="137">
        <f t="shared" si="71"/>
        <v>0</v>
      </c>
      <c r="K167" s="137">
        <v>0</v>
      </c>
      <c r="L167" s="137">
        <f t="shared" si="72"/>
        <v>0</v>
      </c>
      <c r="M167" s="137">
        <f t="shared" si="73"/>
        <v>0</v>
      </c>
      <c r="N167" s="138">
        <f t="shared" si="74"/>
        <v>0</v>
      </c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</row>
    <row r="168" spans="1:33" s="6" customFormat="1" ht="62.4">
      <c r="A168" s="28">
        <f>IF(F168&lt;&gt;"",1+MAX($A$7:A167),"")</f>
        <v>122</v>
      </c>
      <c r="B168" s="51"/>
      <c r="C168" s="53"/>
      <c r="D168" s="132" t="s">
        <v>144</v>
      </c>
      <c r="E168" s="129">
        <v>29</v>
      </c>
      <c r="F168" s="54">
        <v>0</v>
      </c>
      <c r="G168" s="39">
        <f t="shared" si="70"/>
        <v>29</v>
      </c>
      <c r="H168" s="125" t="s">
        <v>29</v>
      </c>
      <c r="I168" s="137">
        <v>0</v>
      </c>
      <c r="J168" s="137">
        <f t="shared" si="71"/>
        <v>0</v>
      </c>
      <c r="K168" s="137">
        <v>0</v>
      </c>
      <c r="L168" s="137">
        <f t="shared" si="72"/>
        <v>0</v>
      </c>
      <c r="M168" s="137">
        <f t="shared" si="73"/>
        <v>0</v>
      </c>
      <c r="N168" s="138">
        <f t="shared" si="74"/>
        <v>0</v>
      </c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</row>
    <row r="169" spans="1:33" s="6" customFormat="1" ht="62.4">
      <c r="A169" s="28">
        <f>IF(F169&lt;&gt;"",1+MAX($A$7:A168),"")</f>
        <v>123</v>
      </c>
      <c r="B169" s="51"/>
      <c r="C169" s="53"/>
      <c r="D169" s="132" t="s">
        <v>145</v>
      </c>
      <c r="E169" s="129">
        <v>38</v>
      </c>
      <c r="F169" s="54">
        <v>0</v>
      </c>
      <c r="G169" s="39">
        <f t="shared" si="70"/>
        <v>38</v>
      </c>
      <c r="H169" s="125" t="s">
        <v>29</v>
      </c>
      <c r="I169" s="137">
        <v>0</v>
      </c>
      <c r="J169" s="137">
        <f t="shared" si="71"/>
        <v>0</v>
      </c>
      <c r="K169" s="137">
        <v>0</v>
      </c>
      <c r="L169" s="137">
        <f t="shared" si="72"/>
        <v>0</v>
      </c>
      <c r="M169" s="137">
        <f t="shared" si="73"/>
        <v>0</v>
      </c>
      <c r="N169" s="138">
        <f t="shared" si="74"/>
        <v>0</v>
      </c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</row>
    <row r="170" spans="1:33" s="6" customFormat="1" ht="62.4">
      <c r="A170" s="28">
        <f>IF(F170&lt;&gt;"",1+MAX($A$7:A169),"")</f>
        <v>124</v>
      </c>
      <c r="B170" s="51"/>
      <c r="C170" s="53"/>
      <c r="D170" s="132" t="s">
        <v>146</v>
      </c>
      <c r="E170" s="129">
        <v>17</v>
      </c>
      <c r="F170" s="54">
        <v>0</v>
      </c>
      <c r="G170" s="39">
        <f t="shared" si="70"/>
        <v>17</v>
      </c>
      <c r="H170" s="125" t="s">
        <v>29</v>
      </c>
      <c r="I170" s="137">
        <v>0</v>
      </c>
      <c r="J170" s="137">
        <f t="shared" si="71"/>
        <v>0</v>
      </c>
      <c r="K170" s="137">
        <v>0</v>
      </c>
      <c r="L170" s="137">
        <f t="shared" si="72"/>
        <v>0</v>
      </c>
      <c r="M170" s="137">
        <f t="shared" si="73"/>
        <v>0</v>
      </c>
      <c r="N170" s="138">
        <f t="shared" si="74"/>
        <v>0</v>
      </c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</row>
    <row r="171" spans="1:33" s="6" customFormat="1" ht="46.8">
      <c r="A171" s="28">
        <f>IF(F171&lt;&gt;"",1+MAX($A$7:A170),"")</f>
        <v>125</v>
      </c>
      <c r="B171" s="51"/>
      <c r="C171" s="53"/>
      <c r="D171" s="132" t="s">
        <v>147</v>
      </c>
      <c r="E171" s="129">
        <v>1</v>
      </c>
      <c r="F171" s="54">
        <v>0</v>
      </c>
      <c r="G171" s="39">
        <f t="shared" si="70"/>
        <v>1</v>
      </c>
      <c r="H171" s="125" t="s">
        <v>29</v>
      </c>
      <c r="I171" s="137">
        <v>0</v>
      </c>
      <c r="J171" s="137">
        <f t="shared" si="71"/>
        <v>0</v>
      </c>
      <c r="K171" s="137">
        <v>0</v>
      </c>
      <c r="L171" s="137">
        <f t="shared" si="72"/>
        <v>0</v>
      </c>
      <c r="M171" s="137">
        <f t="shared" si="73"/>
        <v>0</v>
      </c>
      <c r="N171" s="138">
        <f t="shared" si="74"/>
        <v>0</v>
      </c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</row>
    <row r="172" spans="1:33" s="6" customFormat="1">
      <c r="A172" s="28" t="str">
        <f>IF(F172&lt;&gt;"",1+MAX($A$7:A171),"")</f>
        <v/>
      </c>
      <c r="B172" s="51"/>
      <c r="C172" s="53"/>
      <c r="D172" s="132"/>
      <c r="E172" s="129"/>
      <c r="F172" s="54"/>
      <c r="G172" s="39"/>
      <c r="H172" s="125"/>
      <c r="I172" s="67"/>
      <c r="J172" s="67"/>
      <c r="K172" s="70"/>
      <c r="L172" s="67"/>
      <c r="M172" s="67"/>
      <c r="N172" s="80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</row>
    <row r="173" spans="1:33" s="6" customFormat="1">
      <c r="A173" s="28" t="str">
        <f>IF(F173&lt;&gt;"",1+MAX($A$7:A172),"")</f>
        <v/>
      </c>
      <c r="B173" s="51"/>
      <c r="C173" s="53"/>
      <c r="D173" s="52" t="s">
        <v>148</v>
      </c>
      <c r="E173" s="129"/>
      <c r="F173" s="125"/>
      <c r="G173" s="125"/>
      <c r="H173" s="125"/>
      <c r="I173" s="67"/>
      <c r="J173" s="67"/>
      <c r="K173" s="70"/>
      <c r="L173" s="67"/>
      <c r="M173" s="67"/>
      <c r="N173" s="80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</row>
    <row r="174" spans="1:33" s="6" customFormat="1" ht="46.8">
      <c r="A174" s="28">
        <f>IF(F174&lt;&gt;"",1+MAX($A$7:A173),"")</f>
        <v>126</v>
      </c>
      <c r="B174" s="51"/>
      <c r="C174" s="53"/>
      <c r="D174" s="131" t="s">
        <v>149</v>
      </c>
      <c r="E174" s="129">
        <v>1</v>
      </c>
      <c r="F174" s="54">
        <v>0</v>
      </c>
      <c r="G174" s="39">
        <f t="shared" ref="G174" si="75">(F174*E174)+E174</f>
        <v>1</v>
      </c>
      <c r="H174" s="125" t="s">
        <v>29</v>
      </c>
      <c r="I174" s="137">
        <v>0</v>
      </c>
      <c r="J174" s="137">
        <f t="shared" ref="J174" si="76">I174*G174</f>
        <v>0</v>
      </c>
      <c r="K174" s="137">
        <v>0</v>
      </c>
      <c r="L174" s="137">
        <f t="shared" ref="L174" si="77">K174*G174</f>
        <v>0</v>
      </c>
      <c r="M174" s="137">
        <f t="shared" ref="M174" si="78">+I174+K174</f>
        <v>0</v>
      </c>
      <c r="N174" s="138">
        <f t="shared" ref="N174" si="79">M174*G174</f>
        <v>0</v>
      </c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</row>
    <row r="175" spans="1:33" s="6" customFormat="1">
      <c r="A175" s="28" t="str">
        <f>IF(F175&lt;&gt;"",1+MAX($A$7:A174),"")</f>
        <v/>
      </c>
      <c r="B175" s="51"/>
      <c r="C175" s="53"/>
      <c r="D175" s="131"/>
      <c r="E175" s="129"/>
      <c r="F175" s="54"/>
      <c r="G175" s="39"/>
      <c r="H175" s="125"/>
      <c r="I175" s="67"/>
      <c r="J175" s="67"/>
      <c r="K175" s="70"/>
      <c r="L175" s="67"/>
      <c r="M175" s="67"/>
      <c r="N175" s="80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</row>
    <row r="176" spans="1:33" s="6" customFormat="1">
      <c r="A176" s="28" t="str">
        <f>IF(F176&lt;&gt;"",1+MAX($A$7:A175),"")</f>
        <v/>
      </c>
      <c r="B176" s="51"/>
      <c r="C176" s="53"/>
      <c r="D176" s="52" t="s">
        <v>150</v>
      </c>
      <c r="E176" s="129"/>
      <c r="F176" s="125"/>
      <c r="G176" s="125"/>
      <c r="H176" s="125"/>
      <c r="I176" s="67"/>
      <c r="J176" s="67"/>
      <c r="K176" s="70"/>
      <c r="L176" s="67"/>
      <c r="M176" s="67"/>
      <c r="N176" s="80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</row>
    <row r="177" spans="1:33" s="6" customFormat="1" ht="46.8">
      <c r="A177" s="28">
        <f>IF(F177&lt;&gt;"",1+MAX($A$7:A176),"")</f>
        <v>127</v>
      </c>
      <c r="B177" s="51"/>
      <c r="C177" s="53"/>
      <c r="D177" s="132" t="s">
        <v>151</v>
      </c>
      <c r="E177" s="129">
        <v>4</v>
      </c>
      <c r="F177" s="54">
        <v>0</v>
      </c>
      <c r="G177" s="39">
        <f t="shared" ref="G177" si="80">(F177*E177)+E177</f>
        <v>4</v>
      </c>
      <c r="H177" s="125" t="s">
        <v>29</v>
      </c>
      <c r="I177" s="137">
        <v>0</v>
      </c>
      <c r="J177" s="137">
        <f t="shared" ref="J177" si="81">I177*G177</f>
        <v>0</v>
      </c>
      <c r="K177" s="137">
        <v>0</v>
      </c>
      <c r="L177" s="137">
        <f t="shared" ref="L177" si="82">K177*G177</f>
        <v>0</v>
      </c>
      <c r="M177" s="137">
        <f t="shared" ref="M177" si="83">+I177+K177</f>
        <v>0</v>
      </c>
      <c r="N177" s="138">
        <f t="shared" ref="N177" si="84">M177*G177</f>
        <v>0</v>
      </c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</row>
    <row r="178" spans="1:33" s="6" customFormat="1">
      <c r="A178" s="28" t="str">
        <f>IF(F178&lt;&gt;"",1+MAX($A$7:A177),"")</f>
        <v/>
      </c>
      <c r="B178" s="51"/>
      <c r="C178" s="53"/>
      <c r="D178" s="132"/>
      <c r="E178" s="129"/>
      <c r="F178" s="54"/>
      <c r="G178" s="39"/>
      <c r="H178" s="125"/>
      <c r="I178" s="67"/>
      <c r="J178" s="67"/>
      <c r="K178" s="70"/>
      <c r="L178" s="67"/>
      <c r="M178" s="67"/>
      <c r="N178" s="80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</row>
    <row r="179" spans="1:33" s="6" customFormat="1">
      <c r="A179" s="28" t="str">
        <f>IF(F179&lt;&gt;"",1+MAX($A$7:A178),"")</f>
        <v/>
      </c>
      <c r="B179" s="51"/>
      <c r="C179" s="53"/>
      <c r="D179" s="52" t="s">
        <v>152</v>
      </c>
      <c r="E179" s="129"/>
      <c r="F179" s="125"/>
      <c r="G179" s="125"/>
      <c r="H179" s="125"/>
      <c r="I179" s="67"/>
      <c r="J179" s="67"/>
      <c r="K179" s="70"/>
      <c r="L179" s="67"/>
      <c r="M179" s="67"/>
      <c r="N179" s="80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</row>
    <row r="180" spans="1:33" s="6" customFormat="1" ht="31.2">
      <c r="A180" s="28">
        <f>IF(F180&lt;&gt;"",1+MAX($A$7:A179),"")</f>
        <v>128</v>
      </c>
      <c r="B180" s="51"/>
      <c r="C180" s="53"/>
      <c r="D180" s="133" t="s">
        <v>153</v>
      </c>
      <c r="E180" s="129">
        <v>1</v>
      </c>
      <c r="F180" s="54">
        <v>0</v>
      </c>
      <c r="G180" s="39">
        <f t="shared" ref="G180:G217" si="85">(F180*E180)+E180</f>
        <v>1</v>
      </c>
      <c r="H180" s="125" t="s">
        <v>29</v>
      </c>
      <c r="I180" s="137">
        <v>0</v>
      </c>
      <c r="J180" s="137">
        <f t="shared" ref="J180:J217" si="86">I180*G180</f>
        <v>0</v>
      </c>
      <c r="K180" s="137">
        <v>0</v>
      </c>
      <c r="L180" s="137">
        <f t="shared" ref="L180:L217" si="87">K180*G180</f>
        <v>0</v>
      </c>
      <c r="M180" s="137">
        <f t="shared" ref="M180:M217" si="88">+I180+K180</f>
        <v>0</v>
      </c>
      <c r="N180" s="138">
        <f t="shared" ref="N180:N217" si="89">M180*G180</f>
        <v>0</v>
      </c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</row>
    <row r="181" spans="1:33" s="6" customFormat="1" ht="31.2">
      <c r="A181" s="28">
        <f>IF(F181&lt;&gt;"",1+MAX($A$7:A180),"")</f>
        <v>129</v>
      </c>
      <c r="B181" s="51"/>
      <c r="C181" s="53"/>
      <c r="D181" s="133" t="s">
        <v>154</v>
      </c>
      <c r="E181" s="129">
        <v>1</v>
      </c>
      <c r="F181" s="54">
        <v>0</v>
      </c>
      <c r="G181" s="39">
        <f t="shared" si="85"/>
        <v>1</v>
      </c>
      <c r="H181" s="125" t="s">
        <v>29</v>
      </c>
      <c r="I181" s="137">
        <v>0</v>
      </c>
      <c r="J181" s="137">
        <f t="shared" si="86"/>
        <v>0</v>
      </c>
      <c r="K181" s="137">
        <v>0</v>
      </c>
      <c r="L181" s="137">
        <f t="shared" si="87"/>
        <v>0</v>
      </c>
      <c r="M181" s="137">
        <f t="shared" si="88"/>
        <v>0</v>
      </c>
      <c r="N181" s="138">
        <f t="shared" si="89"/>
        <v>0</v>
      </c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</row>
    <row r="182" spans="1:33" s="6" customFormat="1" ht="31.2">
      <c r="A182" s="28">
        <f>IF(F182&lt;&gt;"",1+MAX($A$7:A181),"")</f>
        <v>130</v>
      </c>
      <c r="B182" s="51"/>
      <c r="C182" s="53"/>
      <c r="D182" s="133" t="s">
        <v>155</v>
      </c>
      <c r="E182" s="129">
        <v>1</v>
      </c>
      <c r="F182" s="54">
        <v>0</v>
      </c>
      <c r="G182" s="39">
        <f t="shared" si="85"/>
        <v>1</v>
      </c>
      <c r="H182" s="125" t="s">
        <v>29</v>
      </c>
      <c r="I182" s="137">
        <v>0</v>
      </c>
      <c r="J182" s="137">
        <f t="shared" si="86"/>
        <v>0</v>
      </c>
      <c r="K182" s="137">
        <v>0</v>
      </c>
      <c r="L182" s="137">
        <f t="shared" si="87"/>
        <v>0</v>
      </c>
      <c r="M182" s="137">
        <f t="shared" si="88"/>
        <v>0</v>
      </c>
      <c r="N182" s="138">
        <f t="shared" si="89"/>
        <v>0</v>
      </c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</row>
    <row r="183" spans="1:33" s="6" customFormat="1" ht="31.2">
      <c r="A183" s="28">
        <f>IF(F183&lt;&gt;"",1+MAX($A$7:A182),"")</f>
        <v>131</v>
      </c>
      <c r="B183" s="51"/>
      <c r="C183" s="53"/>
      <c r="D183" s="133" t="s">
        <v>156</v>
      </c>
      <c r="E183" s="129">
        <v>1</v>
      </c>
      <c r="F183" s="54">
        <v>0</v>
      </c>
      <c r="G183" s="39">
        <f t="shared" si="85"/>
        <v>1</v>
      </c>
      <c r="H183" s="125" t="s">
        <v>29</v>
      </c>
      <c r="I183" s="137">
        <v>0</v>
      </c>
      <c r="J183" s="137">
        <f t="shared" si="86"/>
        <v>0</v>
      </c>
      <c r="K183" s="137">
        <v>0</v>
      </c>
      <c r="L183" s="137">
        <f t="shared" si="87"/>
        <v>0</v>
      </c>
      <c r="M183" s="137">
        <f t="shared" si="88"/>
        <v>0</v>
      </c>
      <c r="N183" s="138">
        <f t="shared" si="89"/>
        <v>0</v>
      </c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</row>
    <row r="184" spans="1:33" s="6" customFormat="1" ht="31.2">
      <c r="A184" s="28">
        <f>IF(F184&lt;&gt;"",1+MAX($A$7:A183),"")</f>
        <v>132</v>
      </c>
      <c r="B184" s="51"/>
      <c r="C184" s="53"/>
      <c r="D184" s="133" t="s">
        <v>157</v>
      </c>
      <c r="E184" s="129">
        <v>1</v>
      </c>
      <c r="F184" s="54">
        <v>0</v>
      </c>
      <c r="G184" s="39">
        <f t="shared" si="85"/>
        <v>1</v>
      </c>
      <c r="H184" s="125" t="s">
        <v>29</v>
      </c>
      <c r="I184" s="137">
        <v>0</v>
      </c>
      <c r="J184" s="137">
        <f t="shared" si="86"/>
        <v>0</v>
      </c>
      <c r="K184" s="137">
        <v>0</v>
      </c>
      <c r="L184" s="137">
        <f t="shared" si="87"/>
        <v>0</v>
      </c>
      <c r="M184" s="137">
        <f t="shared" si="88"/>
        <v>0</v>
      </c>
      <c r="N184" s="138">
        <f t="shared" si="89"/>
        <v>0</v>
      </c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</row>
    <row r="185" spans="1:33" s="6" customFormat="1" ht="31.2">
      <c r="A185" s="28">
        <f>IF(F185&lt;&gt;"",1+MAX($A$7:A184),"")</f>
        <v>133</v>
      </c>
      <c r="B185" s="51"/>
      <c r="C185" s="53"/>
      <c r="D185" s="133" t="s">
        <v>158</v>
      </c>
      <c r="E185" s="129">
        <v>1</v>
      </c>
      <c r="F185" s="54">
        <v>0</v>
      </c>
      <c r="G185" s="39">
        <f t="shared" si="85"/>
        <v>1</v>
      </c>
      <c r="H185" s="125" t="s">
        <v>29</v>
      </c>
      <c r="I185" s="137">
        <v>0</v>
      </c>
      <c r="J185" s="137">
        <f t="shared" si="86"/>
        <v>0</v>
      </c>
      <c r="K185" s="137">
        <v>0</v>
      </c>
      <c r="L185" s="137">
        <f t="shared" si="87"/>
        <v>0</v>
      </c>
      <c r="M185" s="137">
        <f t="shared" si="88"/>
        <v>0</v>
      </c>
      <c r="N185" s="138">
        <f t="shared" si="89"/>
        <v>0</v>
      </c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</row>
    <row r="186" spans="1:33" s="6" customFormat="1" ht="31.2">
      <c r="A186" s="28">
        <f>IF(F186&lt;&gt;"",1+MAX($A$7:A185),"")</f>
        <v>134</v>
      </c>
      <c r="B186" s="51"/>
      <c r="C186" s="53"/>
      <c r="D186" s="133" t="s">
        <v>159</v>
      </c>
      <c r="E186" s="129">
        <v>1</v>
      </c>
      <c r="F186" s="54">
        <v>0</v>
      </c>
      <c r="G186" s="39">
        <f t="shared" si="85"/>
        <v>1</v>
      </c>
      <c r="H186" s="125" t="s">
        <v>29</v>
      </c>
      <c r="I186" s="137">
        <v>0</v>
      </c>
      <c r="J186" s="137">
        <f t="shared" si="86"/>
        <v>0</v>
      </c>
      <c r="K186" s="137">
        <v>0</v>
      </c>
      <c r="L186" s="137">
        <f t="shared" si="87"/>
        <v>0</v>
      </c>
      <c r="M186" s="137">
        <f t="shared" si="88"/>
        <v>0</v>
      </c>
      <c r="N186" s="138">
        <f t="shared" si="89"/>
        <v>0</v>
      </c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</row>
    <row r="187" spans="1:33" s="6" customFormat="1" ht="31.2">
      <c r="A187" s="28">
        <f>IF(F187&lt;&gt;"",1+MAX($A$7:A186),"")</f>
        <v>135</v>
      </c>
      <c r="B187" s="51"/>
      <c r="C187" s="53"/>
      <c r="D187" s="133" t="s">
        <v>160</v>
      </c>
      <c r="E187" s="129">
        <v>1</v>
      </c>
      <c r="F187" s="54">
        <v>0</v>
      </c>
      <c r="G187" s="39">
        <f t="shared" si="85"/>
        <v>1</v>
      </c>
      <c r="H187" s="125" t="s">
        <v>29</v>
      </c>
      <c r="I187" s="137">
        <v>0</v>
      </c>
      <c r="J187" s="137">
        <f t="shared" si="86"/>
        <v>0</v>
      </c>
      <c r="K187" s="137">
        <v>0</v>
      </c>
      <c r="L187" s="137">
        <f t="shared" si="87"/>
        <v>0</v>
      </c>
      <c r="M187" s="137">
        <f t="shared" si="88"/>
        <v>0</v>
      </c>
      <c r="N187" s="138">
        <f t="shared" si="89"/>
        <v>0</v>
      </c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</row>
    <row r="188" spans="1:33" s="6" customFormat="1" ht="31.2">
      <c r="A188" s="28">
        <f>IF(F188&lt;&gt;"",1+MAX($A$7:A187),"")</f>
        <v>136</v>
      </c>
      <c r="B188" s="51"/>
      <c r="C188" s="53"/>
      <c r="D188" s="133" t="s">
        <v>161</v>
      </c>
      <c r="E188" s="129">
        <v>1</v>
      </c>
      <c r="F188" s="54">
        <v>0</v>
      </c>
      <c r="G188" s="39">
        <f t="shared" si="85"/>
        <v>1</v>
      </c>
      <c r="H188" s="125" t="s">
        <v>29</v>
      </c>
      <c r="I188" s="137">
        <v>0</v>
      </c>
      <c r="J188" s="137">
        <f t="shared" si="86"/>
        <v>0</v>
      </c>
      <c r="K188" s="137">
        <v>0</v>
      </c>
      <c r="L188" s="137">
        <f t="shared" si="87"/>
        <v>0</v>
      </c>
      <c r="M188" s="137">
        <f t="shared" si="88"/>
        <v>0</v>
      </c>
      <c r="N188" s="138">
        <f t="shared" si="89"/>
        <v>0</v>
      </c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</row>
    <row r="189" spans="1:33" s="6" customFormat="1" ht="31.2">
      <c r="A189" s="28">
        <f>IF(F189&lt;&gt;"",1+MAX($A$7:A188),"")</f>
        <v>137</v>
      </c>
      <c r="B189" s="51"/>
      <c r="C189" s="53"/>
      <c r="D189" s="133" t="s">
        <v>162</v>
      </c>
      <c r="E189" s="129">
        <v>1</v>
      </c>
      <c r="F189" s="54">
        <v>0</v>
      </c>
      <c r="G189" s="39">
        <f t="shared" si="85"/>
        <v>1</v>
      </c>
      <c r="H189" s="125" t="s">
        <v>29</v>
      </c>
      <c r="I189" s="137">
        <v>0</v>
      </c>
      <c r="J189" s="137">
        <f t="shared" si="86"/>
        <v>0</v>
      </c>
      <c r="K189" s="137">
        <v>0</v>
      </c>
      <c r="L189" s="137">
        <f t="shared" si="87"/>
        <v>0</v>
      </c>
      <c r="M189" s="137">
        <f t="shared" si="88"/>
        <v>0</v>
      </c>
      <c r="N189" s="138">
        <f t="shared" si="89"/>
        <v>0</v>
      </c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</row>
    <row r="190" spans="1:33" s="6" customFormat="1" ht="31.2">
      <c r="A190" s="28">
        <f>IF(F190&lt;&gt;"",1+MAX($A$7:A189),"")</f>
        <v>138</v>
      </c>
      <c r="B190" s="51"/>
      <c r="C190" s="53"/>
      <c r="D190" s="133" t="s">
        <v>163</v>
      </c>
      <c r="E190" s="129">
        <v>1</v>
      </c>
      <c r="F190" s="54">
        <v>0</v>
      </c>
      <c r="G190" s="39">
        <f t="shared" si="85"/>
        <v>1</v>
      </c>
      <c r="H190" s="125" t="s">
        <v>29</v>
      </c>
      <c r="I190" s="137">
        <v>0</v>
      </c>
      <c r="J190" s="137">
        <f t="shared" si="86"/>
        <v>0</v>
      </c>
      <c r="K190" s="137">
        <v>0</v>
      </c>
      <c r="L190" s="137">
        <f t="shared" si="87"/>
        <v>0</v>
      </c>
      <c r="M190" s="137">
        <f t="shared" si="88"/>
        <v>0</v>
      </c>
      <c r="N190" s="138">
        <f t="shared" si="89"/>
        <v>0</v>
      </c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</row>
    <row r="191" spans="1:33" s="6" customFormat="1" ht="31.2">
      <c r="A191" s="28">
        <f>IF(F191&lt;&gt;"",1+MAX($A$7:A190),"")</f>
        <v>139</v>
      </c>
      <c r="B191" s="51"/>
      <c r="C191" s="53"/>
      <c r="D191" s="133" t="s">
        <v>164</v>
      </c>
      <c r="E191" s="129">
        <v>1</v>
      </c>
      <c r="F191" s="54">
        <v>0</v>
      </c>
      <c r="G191" s="39">
        <f t="shared" si="85"/>
        <v>1</v>
      </c>
      <c r="H191" s="125" t="s">
        <v>29</v>
      </c>
      <c r="I191" s="137">
        <v>0</v>
      </c>
      <c r="J191" s="137">
        <f t="shared" si="86"/>
        <v>0</v>
      </c>
      <c r="K191" s="137">
        <v>0</v>
      </c>
      <c r="L191" s="137">
        <f t="shared" si="87"/>
        <v>0</v>
      </c>
      <c r="M191" s="137">
        <f t="shared" si="88"/>
        <v>0</v>
      </c>
      <c r="N191" s="138">
        <f t="shared" si="89"/>
        <v>0</v>
      </c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</row>
    <row r="192" spans="1:33" s="6" customFormat="1" ht="31.2">
      <c r="A192" s="28">
        <f>IF(F192&lt;&gt;"",1+MAX($A$7:A191),"")</f>
        <v>140</v>
      </c>
      <c r="B192" s="51"/>
      <c r="C192" s="53"/>
      <c r="D192" s="133" t="s">
        <v>165</v>
      </c>
      <c r="E192" s="129">
        <v>1</v>
      </c>
      <c r="F192" s="54">
        <v>0</v>
      </c>
      <c r="G192" s="39">
        <f t="shared" si="85"/>
        <v>1</v>
      </c>
      <c r="H192" s="125" t="s">
        <v>29</v>
      </c>
      <c r="I192" s="137">
        <v>0</v>
      </c>
      <c r="J192" s="137">
        <f t="shared" si="86"/>
        <v>0</v>
      </c>
      <c r="K192" s="137">
        <v>0</v>
      </c>
      <c r="L192" s="137">
        <f t="shared" si="87"/>
        <v>0</v>
      </c>
      <c r="M192" s="137">
        <f t="shared" si="88"/>
        <v>0</v>
      </c>
      <c r="N192" s="138">
        <f t="shared" si="89"/>
        <v>0</v>
      </c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</row>
    <row r="193" spans="1:33" s="6" customFormat="1" ht="31.2">
      <c r="A193" s="28">
        <f>IF(F193&lt;&gt;"",1+MAX($A$7:A192),"")</f>
        <v>141</v>
      </c>
      <c r="B193" s="51"/>
      <c r="C193" s="53"/>
      <c r="D193" s="133" t="s">
        <v>166</v>
      </c>
      <c r="E193" s="129">
        <v>1</v>
      </c>
      <c r="F193" s="54">
        <v>0</v>
      </c>
      <c r="G193" s="39">
        <f t="shared" si="85"/>
        <v>1</v>
      </c>
      <c r="H193" s="125" t="s">
        <v>29</v>
      </c>
      <c r="I193" s="137">
        <v>0</v>
      </c>
      <c r="J193" s="137">
        <f t="shared" si="86"/>
        <v>0</v>
      </c>
      <c r="K193" s="137">
        <v>0</v>
      </c>
      <c r="L193" s="137">
        <f t="shared" si="87"/>
        <v>0</v>
      </c>
      <c r="M193" s="137">
        <f t="shared" si="88"/>
        <v>0</v>
      </c>
      <c r="N193" s="138">
        <f t="shared" si="89"/>
        <v>0</v>
      </c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</row>
    <row r="194" spans="1:33" s="6" customFormat="1" ht="31.2">
      <c r="A194" s="28">
        <f>IF(F194&lt;&gt;"",1+MAX($A$7:A193),"")</f>
        <v>142</v>
      </c>
      <c r="B194" s="51"/>
      <c r="C194" s="53"/>
      <c r="D194" s="133" t="s">
        <v>167</v>
      </c>
      <c r="E194" s="129">
        <v>1</v>
      </c>
      <c r="F194" s="54">
        <v>0</v>
      </c>
      <c r="G194" s="39">
        <f t="shared" si="85"/>
        <v>1</v>
      </c>
      <c r="H194" s="125" t="s">
        <v>29</v>
      </c>
      <c r="I194" s="137">
        <v>0</v>
      </c>
      <c r="J194" s="137">
        <f t="shared" si="86"/>
        <v>0</v>
      </c>
      <c r="K194" s="137">
        <v>0</v>
      </c>
      <c r="L194" s="137">
        <f t="shared" si="87"/>
        <v>0</v>
      </c>
      <c r="M194" s="137">
        <f t="shared" si="88"/>
        <v>0</v>
      </c>
      <c r="N194" s="138">
        <f t="shared" si="89"/>
        <v>0</v>
      </c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</row>
    <row r="195" spans="1:33" s="6" customFormat="1" ht="31.2">
      <c r="A195" s="28">
        <f>IF(F195&lt;&gt;"",1+MAX($A$7:A194),"")</f>
        <v>143</v>
      </c>
      <c r="B195" s="51"/>
      <c r="C195" s="53"/>
      <c r="D195" s="133" t="s">
        <v>168</v>
      </c>
      <c r="E195" s="129">
        <v>1</v>
      </c>
      <c r="F195" s="54">
        <v>0</v>
      </c>
      <c r="G195" s="39">
        <f t="shared" si="85"/>
        <v>1</v>
      </c>
      <c r="H195" s="125" t="s">
        <v>29</v>
      </c>
      <c r="I195" s="137">
        <v>0</v>
      </c>
      <c r="J195" s="137">
        <f t="shared" si="86"/>
        <v>0</v>
      </c>
      <c r="K195" s="137">
        <v>0</v>
      </c>
      <c r="L195" s="137">
        <f t="shared" si="87"/>
        <v>0</v>
      </c>
      <c r="M195" s="137">
        <f t="shared" si="88"/>
        <v>0</v>
      </c>
      <c r="N195" s="138">
        <f t="shared" si="89"/>
        <v>0</v>
      </c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</row>
    <row r="196" spans="1:33" s="6" customFormat="1" ht="31.2">
      <c r="A196" s="28">
        <f>IF(F196&lt;&gt;"",1+MAX($A$7:A195),"")</f>
        <v>144</v>
      </c>
      <c r="B196" s="51"/>
      <c r="C196" s="53"/>
      <c r="D196" s="133" t="s">
        <v>169</v>
      </c>
      <c r="E196" s="129">
        <v>1</v>
      </c>
      <c r="F196" s="54">
        <v>0</v>
      </c>
      <c r="G196" s="39">
        <f t="shared" si="85"/>
        <v>1</v>
      </c>
      <c r="H196" s="125" t="s">
        <v>29</v>
      </c>
      <c r="I196" s="137">
        <v>0</v>
      </c>
      <c r="J196" s="137">
        <f t="shared" si="86"/>
        <v>0</v>
      </c>
      <c r="K196" s="137">
        <v>0</v>
      </c>
      <c r="L196" s="137">
        <f t="shared" si="87"/>
        <v>0</v>
      </c>
      <c r="M196" s="137">
        <f t="shared" si="88"/>
        <v>0</v>
      </c>
      <c r="N196" s="138">
        <f t="shared" si="89"/>
        <v>0</v>
      </c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</row>
    <row r="197" spans="1:33" s="6" customFormat="1" ht="31.2">
      <c r="A197" s="28">
        <f>IF(F197&lt;&gt;"",1+MAX($A$7:A196),"")</f>
        <v>145</v>
      </c>
      <c r="B197" s="51"/>
      <c r="C197" s="53"/>
      <c r="D197" s="133" t="s">
        <v>170</v>
      </c>
      <c r="E197" s="129">
        <v>1</v>
      </c>
      <c r="F197" s="54">
        <v>0</v>
      </c>
      <c r="G197" s="39">
        <f t="shared" si="85"/>
        <v>1</v>
      </c>
      <c r="H197" s="125" t="s">
        <v>29</v>
      </c>
      <c r="I197" s="137">
        <v>0</v>
      </c>
      <c r="J197" s="137">
        <f t="shared" si="86"/>
        <v>0</v>
      </c>
      <c r="K197" s="137">
        <v>0</v>
      </c>
      <c r="L197" s="137">
        <f t="shared" si="87"/>
        <v>0</v>
      </c>
      <c r="M197" s="137">
        <f t="shared" si="88"/>
        <v>0</v>
      </c>
      <c r="N197" s="138">
        <f t="shared" si="89"/>
        <v>0</v>
      </c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</row>
    <row r="198" spans="1:33" s="6" customFormat="1" ht="31.2">
      <c r="A198" s="28">
        <f>IF(F198&lt;&gt;"",1+MAX($A$7:A197),"")</f>
        <v>146</v>
      </c>
      <c r="B198" s="51"/>
      <c r="C198" s="53"/>
      <c r="D198" s="133" t="s">
        <v>171</v>
      </c>
      <c r="E198" s="129">
        <v>1</v>
      </c>
      <c r="F198" s="54">
        <v>0</v>
      </c>
      <c r="G198" s="39">
        <f t="shared" si="85"/>
        <v>1</v>
      </c>
      <c r="H198" s="125" t="s">
        <v>29</v>
      </c>
      <c r="I198" s="137">
        <v>0</v>
      </c>
      <c r="J198" s="137">
        <f t="shared" si="86"/>
        <v>0</v>
      </c>
      <c r="K198" s="137">
        <v>0</v>
      </c>
      <c r="L198" s="137">
        <f t="shared" si="87"/>
        <v>0</v>
      </c>
      <c r="M198" s="137">
        <f t="shared" si="88"/>
        <v>0</v>
      </c>
      <c r="N198" s="138">
        <f t="shared" si="89"/>
        <v>0</v>
      </c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</row>
    <row r="199" spans="1:33" s="6" customFormat="1" ht="31.2">
      <c r="A199" s="28">
        <f>IF(F199&lt;&gt;"",1+MAX($A$7:A198),"")</f>
        <v>147</v>
      </c>
      <c r="B199" s="51"/>
      <c r="C199" s="53"/>
      <c r="D199" s="133" t="s">
        <v>172</v>
      </c>
      <c r="E199" s="129">
        <v>1</v>
      </c>
      <c r="F199" s="54">
        <v>0</v>
      </c>
      <c r="G199" s="39">
        <f t="shared" si="85"/>
        <v>1</v>
      </c>
      <c r="H199" s="125" t="s">
        <v>29</v>
      </c>
      <c r="I199" s="137">
        <v>0</v>
      </c>
      <c r="J199" s="137">
        <f t="shared" si="86"/>
        <v>0</v>
      </c>
      <c r="K199" s="137">
        <v>0</v>
      </c>
      <c r="L199" s="137">
        <f t="shared" si="87"/>
        <v>0</v>
      </c>
      <c r="M199" s="137">
        <f t="shared" si="88"/>
        <v>0</v>
      </c>
      <c r="N199" s="138">
        <f t="shared" si="89"/>
        <v>0</v>
      </c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</row>
    <row r="200" spans="1:33" s="6" customFormat="1" ht="31.2">
      <c r="A200" s="28">
        <f>IF(F200&lt;&gt;"",1+MAX($A$7:A199),"")</f>
        <v>148</v>
      </c>
      <c r="B200" s="51"/>
      <c r="C200" s="53"/>
      <c r="D200" s="133" t="s">
        <v>173</v>
      </c>
      <c r="E200" s="129">
        <v>1</v>
      </c>
      <c r="F200" s="54">
        <v>0</v>
      </c>
      <c r="G200" s="39">
        <f t="shared" si="85"/>
        <v>1</v>
      </c>
      <c r="H200" s="125" t="s">
        <v>29</v>
      </c>
      <c r="I200" s="137">
        <v>0</v>
      </c>
      <c r="J200" s="137">
        <f t="shared" si="86"/>
        <v>0</v>
      </c>
      <c r="K200" s="137">
        <v>0</v>
      </c>
      <c r="L200" s="137">
        <f t="shared" si="87"/>
        <v>0</v>
      </c>
      <c r="M200" s="137">
        <f t="shared" si="88"/>
        <v>0</v>
      </c>
      <c r="N200" s="138">
        <f t="shared" si="89"/>
        <v>0</v>
      </c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</row>
    <row r="201" spans="1:33" s="6" customFormat="1" ht="31.2">
      <c r="A201" s="28">
        <f>IF(F201&lt;&gt;"",1+MAX($A$7:A200),"")</f>
        <v>149</v>
      </c>
      <c r="B201" s="51"/>
      <c r="C201" s="53"/>
      <c r="D201" s="133" t="s">
        <v>174</v>
      </c>
      <c r="E201" s="129">
        <v>1</v>
      </c>
      <c r="F201" s="54">
        <v>0</v>
      </c>
      <c r="G201" s="39">
        <f t="shared" si="85"/>
        <v>1</v>
      </c>
      <c r="H201" s="125" t="s">
        <v>29</v>
      </c>
      <c r="I201" s="137">
        <v>0</v>
      </c>
      <c r="J201" s="137">
        <f t="shared" si="86"/>
        <v>0</v>
      </c>
      <c r="K201" s="137">
        <v>0</v>
      </c>
      <c r="L201" s="137">
        <f t="shared" si="87"/>
        <v>0</v>
      </c>
      <c r="M201" s="137">
        <f t="shared" si="88"/>
        <v>0</v>
      </c>
      <c r="N201" s="138">
        <f t="shared" si="89"/>
        <v>0</v>
      </c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</row>
    <row r="202" spans="1:33" s="6" customFormat="1" ht="31.2">
      <c r="A202" s="28">
        <f>IF(F202&lt;&gt;"",1+MAX($A$7:A201),"")</f>
        <v>150</v>
      </c>
      <c r="B202" s="51"/>
      <c r="C202" s="53"/>
      <c r="D202" s="133" t="s">
        <v>175</v>
      </c>
      <c r="E202" s="129">
        <v>1</v>
      </c>
      <c r="F202" s="54">
        <v>0</v>
      </c>
      <c r="G202" s="39">
        <f t="shared" si="85"/>
        <v>1</v>
      </c>
      <c r="H202" s="125" t="s">
        <v>29</v>
      </c>
      <c r="I202" s="137">
        <v>0</v>
      </c>
      <c r="J202" s="137">
        <f t="shared" si="86"/>
        <v>0</v>
      </c>
      <c r="K202" s="137">
        <v>0</v>
      </c>
      <c r="L202" s="137">
        <f t="shared" si="87"/>
        <v>0</v>
      </c>
      <c r="M202" s="137">
        <f t="shared" si="88"/>
        <v>0</v>
      </c>
      <c r="N202" s="138">
        <f t="shared" si="89"/>
        <v>0</v>
      </c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</row>
    <row r="203" spans="1:33" s="6" customFormat="1" ht="31.2">
      <c r="A203" s="28">
        <f>IF(F203&lt;&gt;"",1+MAX($A$7:A202),"")</f>
        <v>151</v>
      </c>
      <c r="B203" s="51"/>
      <c r="C203" s="53"/>
      <c r="D203" s="133" t="s">
        <v>176</v>
      </c>
      <c r="E203" s="129">
        <v>1</v>
      </c>
      <c r="F203" s="54">
        <v>0</v>
      </c>
      <c r="G203" s="39">
        <f t="shared" si="85"/>
        <v>1</v>
      </c>
      <c r="H203" s="125" t="s">
        <v>29</v>
      </c>
      <c r="I203" s="137">
        <v>0</v>
      </c>
      <c r="J203" s="137">
        <f t="shared" si="86"/>
        <v>0</v>
      </c>
      <c r="K203" s="137">
        <v>0</v>
      </c>
      <c r="L203" s="137">
        <f t="shared" si="87"/>
        <v>0</v>
      </c>
      <c r="M203" s="137">
        <f t="shared" si="88"/>
        <v>0</v>
      </c>
      <c r="N203" s="138">
        <f t="shared" si="89"/>
        <v>0</v>
      </c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</row>
    <row r="204" spans="1:33" s="6" customFormat="1" ht="31.2">
      <c r="A204" s="28">
        <f>IF(F204&lt;&gt;"",1+MAX($A$7:A203),"")</f>
        <v>152</v>
      </c>
      <c r="B204" s="51"/>
      <c r="C204" s="53"/>
      <c r="D204" s="133" t="s">
        <v>177</v>
      </c>
      <c r="E204" s="129">
        <v>1</v>
      </c>
      <c r="F204" s="54">
        <v>0</v>
      </c>
      <c r="G204" s="39">
        <f t="shared" si="85"/>
        <v>1</v>
      </c>
      <c r="H204" s="125" t="s">
        <v>29</v>
      </c>
      <c r="I204" s="137">
        <v>0</v>
      </c>
      <c r="J204" s="137">
        <f t="shared" si="86"/>
        <v>0</v>
      </c>
      <c r="K204" s="137">
        <v>0</v>
      </c>
      <c r="L204" s="137">
        <f t="shared" si="87"/>
        <v>0</v>
      </c>
      <c r="M204" s="137">
        <f t="shared" si="88"/>
        <v>0</v>
      </c>
      <c r="N204" s="138">
        <f t="shared" si="89"/>
        <v>0</v>
      </c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</row>
    <row r="205" spans="1:33" s="6" customFormat="1" ht="31.2">
      <c r="A205" s="28">
        <f>IF(F205&lt;&gt;"",1+MAX($A$7:A204),"")</f>
        <v>153</v>
      </c>
      <c r="B205" s="51"/>
      <c r="C205" s="53"/>
      <c r="D205" s="133" t="s">
        <v>178</v>
      </c>
      <c r="E205" s="129">
        <v>1</v>
      </c>
      <c r="F205" s="54">
        <v>0</v>
      </c>
      <c r="G205" s="39">
        <f t="shared" si="85"/>
        <v>1</v>
      </c>
      <c r="H205" s="125" t="s">
        <v>29</v>
      </c>
      <c r="I205" s="137">
        <v>0</v>
      </c>
      <c r="J205" s="137">
        <f t="shared" si="86"/>
        <v>0</v>
      </c>
      <c r="K205" s="137">
        <v>0</v>
      </c>
      <c r="L205" s="137">
        <f t="shared" si="87"/>
        <v>0</v>
      </c>
      <c r="M205" s="137">
        <f t="shared" si="88"/>
        <v>0</v>
      </c>
      <c r="N205" s="138">
        <f t="shared" si="89"/>
        <v>0</v>
      </c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</row>
    <row r="206" spans="1:33" s="6" customFormat="1" ht="31.2">
      <c r="A206" s="28">
        <f>IF(F206&lt;&gt;"",1+MAX($A$7:A205),"")</f>
        <v>154</v>
      </c>
      <c r="B206" s="51"/>
      <c r="C206" s="53"/>
      <c r="D206" s="133" t="s">
        <v>179</v>
      </c>
      <c r="E206" s="129">
        <v>1</v>
      </c>
      <c r="F206" s="54">
        <v>0</v>
      </c>
      <c r="G206" s="39">
        <f t="shared" si="85"/>
        <v>1</v>
      </c>
      <c r="H206" s="125" t="s">
        <v>29</v>
      </c>
      <c r="I206" s="137">
        <v>0</v>
      </c>
      <c r="J206" s="137">
        <f t="shared" si="86"/>
        <v>0</v>
      </c>
      <c r="K206" s="137">
        <v>0</v>
      </c>
      <c r="L206" s="137">
        <f t="shared" si="87"/>
        <v>0</v>
      </c>
      <c r="M206" s="137">
        <f t="shared" si="88"/>
        <v>0</v>
      </c>
      <c r="N206" s="138">
        <f t="shared" si="89"/>
        <v>0</v>
      </c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</row>
    <row r="207" spans="1:33" s="6" customFormat="1" ht="31.2">
      <c r="A207" s="28">
        <f>IF(F207&lt;&gt;"",1+MAX($A$7:A206),"")</f>
        <v>155</v>
      </c>
      <c r="B207" s="51"/>
      <c r="C207" s="53"/>
      <c r="D207" s="133" t="s">
        <v>180</v>
      </c>
      <c r="E207" s="129">
        <v>1</v>
      </c>
      <c r="F207" s="54">
        <v>0</v>
      </c>
      <c r="G207" s="39">
        <f t="shared" si="85"/>
        <v>1</v>
      </c>
      <c r="H207" s="125" t="s">
        <v>29</v>
      </c>
      <c r="I207" s="137">
        <v>0</v>
      </c>
      <c r="J207" s="137">
        <f t="shared" si="86"/>
        <v>0</v>
      </c>
      <c r="K207" s="137">
        <v>0</v>
      </c>
      <c r="L207" s="137">
        <f t="shared" si="87"/>
        <v>0</v>
      </c>
      <c r="M207" s="137">
        <f t="shared" si="88"/>
        <v>0</v>
      </c>
      <c r="N207" s="138">
        <f t="shared" si="89"/>
        <v>0</v>
      </c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</row>
    <row r="208" spans="1:33" s="6" customFormat="1" ht="31.2">
      <c r="A208" s="28">
        <f>IF(F208&lt;&gt;"",1+MAX($A$7:A207),"")</f>
        <v>156</v>
      </c>
      <c r="B208" s="51"/>
      <c r="C208" s="53"/>
      <c r="D208" s="133" t="s">
        <v>181</v>
      </c>
      <c r="E208" s="129">
        <v>1</v>
      </c>
      <c r="F208" s="54">
        <v>0</v>
      </c>
      <c r="G208" s="39">
        <f t="shared" si="85"/>
        <v>1</v>
      </c>
      <c r="H208" s="125" t="s">
        <v>29</v>
      </c>
      <c r="I208" s="137">
        <v>0</v>
      </c>
      <c r="J208" s="137">
        <f t="shared" si="86"/>
        <v>0</v>
      </c>
      <c r="K208" s="137">
        <v>0</v>
      </c>
      <c r="L208" s="137">
        <f t="shared" si="87"/>
        <v>0</v>
      </c>
      <c r="M208" s="137">
        <f t="shared" si="88"/>
        <v>0</v>
      </c>
      <c r="N208" s="138">
        <f t="shared" si="89"/>
        <v>0</v>
      </c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</row>
    <row r="209" spans="1:33" s="6" customFormat="1" ht="31.2">
      <c r="A209" s="28">
        <f>IF(F209&lt;&gt;"",1+MAX($A$7:A208),"")</f>
        <v>157</v>
      </c>
      <c r="B209" s="51"/>
      <c r="C209" s="53"/>
      <c r="D209" s="133" t="s">
        <v>182</v>
      </c>
      <c r="E209" s="129">
        <v>1</v>
      </c>
      <c r="F209" s="54">
        <v>0</v>
      </c>
      <c r="G209" s="39">
        <f t="shared" si="85"/>
        <v>1</v>
      </c>
      <c r="H209" s="125" t="s">
        <v>29</v>
      </c>
      <c r="I209" s="137">
        <v>0</v>
      </c>
      <c r="J209" s="137">
        <f t="shared" si="86"/>
        <v>0</v>
      </c>
      <c r="K209" s="137">
        <v>0</v>
      </c>
      <c r="L209" s="137">
        <f t="shared" si="87"/>
        <v>0</v>
      </c>
      <c r="M209" s="137">
        <f t="shared" si="88"/>
        <v>0</v>
      </c>
      <c r="N209" s="138">
        <f t="shared" si="89"/>
        <v>0</v>
      </c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</row>
    <row r="210" spans="1:33" s="6" customFormat="1" ht="31.2">
      <c r="A210" s="28">
        <f>IF(F210&lt;&gt;"",1+MAX($A$7:A209),"")</f>
        <v>158</v>
      </c>
      <c r="B210" s="51"/>
      <c r="C210" s="53"/>
      <c r="D210" s="133" t="s">
        <v>183</v>
      </c>
      <c r="E210" s="129">
        <v>1</v>
      </c>
      <c r="F210" s="54">
        <v>0</v>
      </c>
      <c r="G210" s="39">
        <f t="shared" si="85"/>
        <v>1</v>
      </c>
      <c r="H210" s="125" t="s">
        <v>29</v>
      </c>
      <c r="I210" s="137">
        <v>0</v>
      </c>
      <c r="J210" s="137">
        <f t="shared" si="86"/>
        <v>0</v>
      </c>
      <c r="K210" s="137">
        <v>0</v>
      </c>
      <c r="L210" s="137">
        <f t="shared" si="87"/>
        <v>0</v>
      </c>
      <c r="M210" s="137">
        <f t="shared" si="88"/>
        <v>0</v>
      </c>
      <c r="N210" s="138">
        <f t="shared" si="89"/>
        <v>0</v>
      </c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</row>
    <row r="211" spans="1:33" s="6" customFormat="1" ht="31.2">
      <c r="A211" s="28">
        <f>IF(F211&lt;&gt;"",1+MAX($A$7:A210),"")</f>
        <v>159</v>
      </c>
      <c r="B211" s="51"/>
      <c r="C211" s="53"/>
      <c r="D211" s="133" t="s">
        <v>184</v>
      </c>
      <c r="E211" s="129">
        <v>1</v>
      </c>
      <c r="F211" s="54">
        <v>0</v>
      </c>
      <c r="G211" s="39">
        <f t="shared" si="85"/>
        <v>1</v>
      </c>
      <c r="H211" s="125" t="s">
        <v>29</v>
      </c>
      <c r="I211" s="137">
        <v>0</v>
      </c>
      <c r="J211" s="137">
        <f t="shared" si="86"/>
        <v>0</v>
      </c>
      <c r="K211" s="137">
        <v>0</v>
      </c>
      <c r="L211" s="137">
        <f t="shared" si="87"/>
        <v>0</v>
      </c>
      <c r="M211" s="137">
        <f t="shared" si="88"/>
        <v>0</v>
      </c>
      <c r="N211" s="138">
        <f t="shared" si="89"/>
        <v>0</v>
      </c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</row>
    <row r="212" spans="1:33" s="6" customFormat="1" ht="31.2">
      <c r="A212" s="28">
        <f>IF(F212&lt;&gt;"",1+MAX($A$7:A211),"")</f>
        <v>160</v>
      </c>
      <c r="B212" s="51"/>
      <c r="C212" s="53"/>
      <c r="D212" s="133" t="s">
        <v>185</v>
      </c>
      <c r="E212" s="129">
        <v>1</v>
      </c>
      <c r="F212" s="54">
        <v>0</v>
      </c>
      <c r="G212" s="39">
        <f t="shared" si="85"/>
        <v>1</v>
      </c>
      <c r="H212" s="125" t="s">
        <v>29</v>
      </c>
      <c r="I212" s="137">
        <v>0</v>
      </c>
      <c r="J212" s="137">
        <f t="shared" si="86"/>
        <v>0</v>
      </c>
      <c r="K212" s="137">
        <v>0</v>
      </c>
      <c r="L212" s="137">
        <f t="shared" si="87"/>
        <v>0</v>
      </c>
      <c r="M212" s="137">
        <f t="shared" si="88"/>
        <v>0</v>
      </c>
      <c r="N212" s="138">
        <f t="shared" si="89"/>
        <v>0</v>
      </c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</row>
    <row r="213" spans="1:33" s="6" customFormat="1" ht="31.2">
      <c r="A213" s="28">
        <f>IF(F213&lt;&gt;"",1+MAX($A$7:A212),"")</f>
        <v>161</v>
      </c>
      <c r="B213" s="51"/>
      <c r="C213" s="53"/>
      <c r="D213" s="133" t="s">
        <v>186</v>
      </c>
      <c r="E213" s="129">
        <v>1</v>
      </c>
      <c r="F213" s="54">
        <v>0</v>
      </c>
      <c r="G213" s="39">
        <f t="shared" si="85"/>
        <v>1</v>
      </c>
      <c r="H213" s="125" t="s">
        <v>29</v>
      </c>
      <c r="I213" s="137">
        <v>0</v>
      </c>
      <c r="J213" s="137">
        <f t="shared" si="86"/>
        <v>0</v>
      </c>
      <c r="K213" s="137">
        <v>0</v>
      </c>
      <c r="L213" s="137">
        <f t="shared" si="87"/>
        <v>0</v>
      </c>
      <c r="M213" s="137">
        <f t="shared" si="88"/>
        <v>0</v>
      </c>
      <c r="N213" s="138">
        <f t="shared" si="89"/>
        <v>0</v>
      </c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</row>
    <row r="214" spans="1:33" s="6" customFormat="1" ht="31.2">
      <c r="A214" s="28">
        <f>IF(F214&lt;&gt;"",1+MAX($A$7:A213),"")</f>
        <v>162</v>
      </c>
      <c r="B214" s="51"/>
      <c r="C214" s="53"/>
      <c r="D214" s="133" t="s">
        <v>187</v>
      </c>
      <c r="E214" s="129">
        <v>1</v>
      </c>
      <c r="F214" s="54">
        <v>0</v>
      </c>
      <c r="G214" s="39">
        <f t="shared" si="85"/>
        <v>1</v>
      </c>
      <c r="H214" s="125" t="s">
        <v>29</v>
      </c>
      <c r="I214" s="137">
        <v>0</v>
      </c>
      <c r="J214" s="137">
        <f t="shared" si="86"/>
        <v>0</v>
      </c>
      <c r="K214" s="137">
        <v>0</v>
      </c>
      <c r="L214" s="137">
        <f t="shared" si="87"/>
        <v>0</v>
      </c>
      <c r="M214" s="137">
        <f t="shared" si="88"/>
        <v>0</v>
      </c>
      <c r="N214" s="138">
        <f t="shared" si="89"/>
        <v>0</v>
      </c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</row>
    <row r="215" spans="1:33" s="6" customFormat="1" ht="31.2">
      <c r="A215" s="28">
        <f>IF(F215&lt;&gt;"",1+MAX($A$7:A214),"")</f>
        <v>163</v>
      </c>
      <c r="B215" s="51"/>
      <c r="C215" s="53"/>
      <c r="D215" s="133" t="s">
        <v>188</v>
      </c>
      <c r="E215" s="129">
        <v>1</v>
      </c>
      <c r="F215" s="54">
        <v>0</v>
      </c>
      <c r="G215" s="39">
        <f t="shared" si="85"/>
        <v>1</v>
      </c>
      <c r="H215" s="125" t="s">
        <v>29</v>
      </c>
      <c r="I215" s="137">
        <v>0</v>
      </c>
      <c r="J215" s="137">
        <f t="shared" si="86"/>
        <v>0</v>
      </c>
      <c r="K215" s="137">
        <v>0</v>
      </c>
      <c r="L215" s="137">
        <f t="shared" si="87"/>
        <v>0</v>
      </c>
      <c r="M215" s="137">
        <f t="shared" si="88"/>
        <v>0</v>
      </c>
      <c r="N215" s="138">
        <f t="shared" si="89"/>
        <v>0</v>
      </c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</row>
    <row r="216" spans="1:33" s="6" customFormat="1" ht="31.2">
      <c r="A216" s="28">
        <f>IF(F216&lt;&gt;"",1+MAX($A$7:A215),"")</f>
        <v>164</v>
      </c>
      <c r="B216" s="51"/>
      <c r="C216" s="53"/>
      <c r="D216" s="133" t="s">
        <v>189</v>
      </c>
      <c r="E216" s="129">
        <v>1</v>
      </c>
      <c r="F216" s="54">
        <v>0</v>
      </c>
      <c r="G216" s="39">
        <f t="shared" si="85"/>
        <v>1</v>
      </c>
      <c r="H216" s="125" t="s">
        <v>29</v>
      </c>
      <c r="I216" s="137">
        <v>0</v>
      </c>
      <c r="J216" s="137">
        <f t="shared" si="86"/>
        <v>0</v>
      </c>
      <c r="K216" s="137">
        <v>0</v>
      </c>
      <c r="L216" s="137">
        <f t="shared" si="87"/>
        <v>0</v>
      </c>
      <c r="M216" s="137">
        <f t="shared" si="88"/>
        <v>0</v>
      </c>
      <c r="N216" s="138">
        <f t="shared" si="89"/>
        <v>0</v>
      </c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</row>
    <row r="217" spans="1:33" s="6" customFormat="1" ht="31.2">
      <c r="A217" s="28">
        <f>IF(F217&lt;&gt;"",1+MAX($A$7:A216),"")</f>
        <v>165</v>
      </c>
      <c r="B217" s="51"/>
      <c r="C217" s="53"/>
      <c r="D217" s="133" t="s">
        <v>190</v>
      </c>
      <c r="E217" s="129">
        <v>1</v>
      </c>
      <c r="F217" s="54">
        <v>0</v>
      </c>
      <c r="G217" s="39">
        <f t="shared" si="85"/>
        <v>1</v>
      </c>
      <c r="H217" s="125" t="s">
        <v>29</v>
      </c>
      <c r="I217" s="137">
        <v>0</v>
      </c>
      <c r="J217" s="137">
        <f t="shared" si="86"/>
        <v>0</v>
      </c>
      <c r="K217" s="137">
        <v>0</v>
      </c>
      <c r="L217" s="137">
        <f t="shared" si="87"/>
        <v>0</v>
      </c>
      <c r="M217" s="137">
        <f t="shared" si="88"/>
        <v>0</v>
      </c>
      <c r="N217" s="138">
        <f t="shared" si="89"/>
        <v>0</v>
      </c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</row>
    <row r="218" spans="1:33" s="6" customFormat="1">
      <c r="A218" s="28" t="str">
        <f>IF(F218&lt;&gt;"",1+MAX($A$7:A217),"")</f>
        <v/>
      </c>
      <c r="B218" s="51"/>
      <c r="C218" s="53"/>
      <c r="D218" s="133"/>
      <c r="E218" s="129"/>
      <c r="F218" s="54"/>
      <c r="G218" s="39"/>
      <c r="H218" s="125"/>
      <c r="I218" s="67"/>
      <c r="J218" s="67"/>
      <c r="K218" s="70"/>
      <c r="L218" s="67"/>
      <c r="M218" s="67"/>
      <c r="N218" s="80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</row>
    <row r="219" spans="1:33" s="6" customFormat="1">
      <c r="A219" s="28" t="str">
        <f>IF(F219&lt;&gt;"",1+MAX($A$7:A218),"")</f>
        <v/>
      </c>
      <c r="B219" s="51"/>
      <c r="C219" s="53"/>
      <c r="D219" s="52" t="s">
        <v>191</v>
      </c>
      <c r="E219" s="129"/>
      <c r="F219" s="125"/>
      <c r="G219" s="125"/>
      <c r="H219" s="125"/>
      <c r="I219" s="67"/>
      <c r="J219" s="67"/>
      <c r="K219" s="70"/>
      <c r="L219" s="67"/>
      <c r="M219" s="67"/>
      <c r="N219" s="80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</row>
    <row r="220" spans="1:33" s="6" customFormat="1" ht="46.8">
      <c r="A220" s="28">
        <f>IF(F220&lt;&gt;"",1+MAX($A$7:A219),"")</f>
        <v>166</v>
      </c>
      <c r="B220" s="51"/>
      <c r="C220" s="53"/>
      <c r="D220" s="131" t="s">
        <v>192</v>
      </c>
      <c r="E220" s="129">
        <v>38</v>
      </c>
      <c r="F220" s="54">
        <v>0</v>
      </c>
      <c r="G220" s="39">
        <f t="shared" ref="G220" si="90">(F220*E220)+E220</f>
        <v>38</v>
      </c>
      <c r="H220" s="125" t="s">
        <v>29</v>
      </c>
      <c r="I220" s="137">
        <v>0</v>
      </c>
      <c r="J220" s="137">
        <f t="shared" ref="J220" si="91">I220*G220</f>
        <v>0</v>
      </c>
      <c r="K220" s="137">
        <v>0</v>
      </c>
      <c r="L220" s="137">
        <f t="shared" ref="L220" si="92">K220*G220</f>
        <v>0</v>
      </c>
      <c r="M220" s="137">
        <f t="shared" ref="M220" si="93">+I220+K220</f>
        <v>0</v>
      </c>
      <c r="N220" s="138">
        <f t="shared" ref="N220" si="94">M220*G220</f>
        <v>0</v>
      </c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</row>
    <row r="221" spans="1:33" s="6" customFormat="1">
      <c r="A221" s="28" t="str">
        <f>IF(F221&lt;&gt;"",1+MAX($A$7:A220),"")</f>
        <v/>
      </c>
      <c r="B221" s="51"/>
      <c r="C221" s="53"/>
      <c r="D221" s="131"/>
      <c r="E221" s="129"/>
      <c r="F221" s="54"/>
      <c r="G221" s="39"/>
      <c r="H221" s="125"/>
      <c r="I221" s="67"/>
      <c r="J221" s="67"/>
      <c r="K221" s="70"/>
      <c r="L221" s="67"/>
      <c r="M221" s="67"/>
      <c r="N221" s="80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</row>
    <row r="222" spans="1:33" s="6" customFormat="1">
      <c r="A222" s="28" t="str">
        <f>IF(F222&lt;&gt;"",1+MAX($A$7:A221),"")</f>
        <v/>
      </c>
      <c r="B222" s="51"/>
      <c r="C222" s="53"/>
      <c r="D222" s="52" t="s">
        <v>193</v>
      </c>
      <c r="E222" s="129"/>
      <c r="F222" s="125"/>
      <c r="G222" s="125"/>
      <c r="H222" s="125"/>
      <c r="I222" s="67"/>
      <c r="J222" s="67"/>
      <c r="K222" s="70"/>
      <c r="L222" s="67"/>
      <c r="M222" s="67"/>
      <c r="N222" s="80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</row>
    <row r="223" spans="1:33" s="6" customFormat="1">
      <c r="A223" s="28">
        <f>IF(F223&lt;&gt;"",1+MAX($A$7:A222),"")</f>
        <v>167</v>
      </c>
      <c r="B223" s="51"/>
      <c r="C223" s="53"/>
      <c r="D223" s="128" t="s">
        <v>194</v>
      </c>
      <c r="E223" s="129">
        <v>90</v>
      </c>
      <c r="F223" s="54">
        <v>0</v>
      </c>
      <c r="G223" s="39">
        <f t="shared" ref="G223:G236" si="95">(F223*E223)+E223</f>
        <v>90</v>
      </c>
      <c r="H223" s="125" t="s">
        <v>29</v>
      </c>
      <c r="I223" s="137">
        <v>0</v>
      </c>
      <c r="J223" s="137">
        <f t="shared" ref="J223:J236" si="96">I223*G223</f>
        <v>0</v>
      </c>
      <c r="K223" s="137">
        <v>0</v>
      </c>
      <c r="L223" s="137">
        <f t="shared" ref="L223:L236" si="97">K223*G223</f>
        <v>0</v>
      </c>
      <c r="M223" s="137">
        <f t="shared" ref="M223:M236" si="98">+I223+K223</f>
        <v>0</v>
      </c>
      <c r="N223" s="138">
        <f t="shared" ref="N223:N236" si="99">M223*G223</f>
        <v>0</v>
      </c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</row>
    <row r="224" spans="1:33" s="6" customFormat="1">
      <c r="A224" s="28">
        <f>IF(F224&lt;&gt;"",1+MAX($A$7:A223),"")</f>
        <v>168</v>
      </c>
      <c r="B224" s="51"/>
      <c r="C224" s="53"/>
      <c r="D224" s="128" t="s">
        <v>194</v>
      </c>
      <c r="E224" s="129">
        <v>87</v>
      </c>
      <c r="F224" s="54">
        <v>0</v>
      </c>
      <c r="G224" s="39">
        <f t="shared" si="95"/>
        <v>87</v>
      </c>
      <c r="H224" s="125" t="s">
        <v>29</v>
      </c>
      <c r="I224" s="137">
        <v>0</v>
      </c>
      <c r="J224" s="137">
        <f t="shared" si="96"/>
        <v>0</v>
      </c>
      <c r="K224" s="137">
        <v>0</v>
      </c>
      <c r="L224" s="137">
        <f t="shared" si="97"/>
        <v>0</v>
      </c>
      <c r="M224" s="137">
        <f t="shared" si="98"/>
        <v>0</v>
      </c>
      <c r="N224" s="138">
        <f t="shared" si="99"/>
        <v>0</v>
      </c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</row>
    <row r="225" spans="1:33" s="6" customFormat="1">
      <c r="A225" s="28">
        <f>IF(F225&lt;&gt;"",1+MAX($A$7:A224),"")</f>
        <v>169</v>
      </c>
      <c r="B225" s="51"/>
      <c r="C225" s="53"/>
      <c r="D225" s="128" t="s">
        <v>194</v>
      </c>
      <c r="E225" s="129">
        <v>40</v>
      </c>
      <c r="F225" s="54">
        <v>0</v>
      </c>
      <c r="G225" s="39">
        <f t="shared" si="95"/>
        <v>40</v>
      </c>
      <c r="H225" s="125" t="s">
        <v>29</v>
      </c>
      <c r="I225" s="137">
        <v>0</v>
      </c>
      <c r="J225" s="137">
        <f t="shared" si="96"/>
        <v>0</v>
      </c>
      <c r="K225" s="137">
        <v>0</v>
      </c>
      <c r="L225" s="137">
        <f t="shared" si="97"/>
        <v>0</v>
      </c>
      <c r="M225" s="137">
        <f t="shared" si="98"/>
        <v>0</v>
      </c>
      <c r="N225" s="138">
        <f t="shared" si="99"/>
        <v>0</v>
      </c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</row>
    <row r="226" spans="1:33" s="6" customFormat="1">
      <c r="A226" s="28">
        <f>IF(F226&lt;&gt;"",1+MAX($A$7:A225),"")</f>
        <v>170</v>
      </c>
      <c r="B226" s="51"/>
      <c r="C226" s="53"/>
      <c r="D226" s="128" t="s">
        <v>195</v>
      </c>
      <c r="E226" s="129">
        <v>4</v>
      </c>
      <c r="F226" s="54">
        <v>0</v>
      </c>
      <c r="G226" s="39">
        <f t="shared" si="95"/>
        <v>4</v>
      </c>
      <c r="H226" s="125" t="s">
        <v>29</v>
      </c>
      <c r="I226" s="137">
        <v>0</v>
      </c>
      <c r="J226" s="137">
        <f t="shared" si="96"/>
        <v>0</v>
      </c>
      <c r="K226" s="137">
        <v>0</v>
      </c>
      <c r="L226" s="137">
        <f t="shared" si="97"/>
        <v>0</v>
      </c>
      <c r="M226" s="137">
        <f t="shared" si="98"/>
        <v>0</v>
      </c>
      <c r="N226" s="138">
        <f t="shared" si="99"/>
        <v>0</v>
      </c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</row>
    <row r="227" spans="1:33" s="6" customFormat="1">
      <c r="A227" s="28">
        <f>IF(F227&lt;&gt;"",1+MAX($A$7:A226),"")</f>
        <v>171</v>
      </c>
      <c r="B227" s="51"/>
      <c r="C227" s="53"/>
      <c r="D227" s="128" t="s">
        <v>196</v>
      </c>
      <c r="E227" s="129">
        <v>30</v>
      </c>
      <c r="F227" s="54">
        <v>0</v>
      </c>
      <c r="G227" s="39">
        <f t="shared" si="95"/>
        <v>30</v>
      </c>
      <c r="H227" s="125" t="s">
        <v>29</v>
      </c>
      <c r="I227" s="137">
        <v>0</v>
      </c>
      <c r="J227" s="137">
        <f t="shared" si="96"/>
        <v>0</v>
      </c>
      <c r="K227" s="137">
        <v>0</v>
      </c>
      <c r="L227" s="137">
        <f t="shared" si="97"/>
        <v>0</v>
      </c>
      <c r="M227" s="137">
        <f t="shared" si="98"/>
        <v>0</v>
      </c>
      <c r="N227" s="138">
        <f t="shared" si="99"/>
        <v>0</v>
      </c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</row>
    <row r="228" spans="1:33" s="6" customFormat="1">
      <c r="A228" s="28">
        <f>IF(F228&lt;&gt;"",1+MAX($A$7:A227),"")</f>
        <v>172</v>
      </c>
      <c r="B228" s="51"/>
      <c r="C228" s="53"/>
      <c r="D228" s="128" t="s">
        <v>196</v>
      </c>
      <c r="E228" s="129">
        <v>29</v>
      </c>
      <c r="F228" s="54">
        <v>0</v>
      </c>
      <c r="G228" s="39">
        <f t="shared" si="95"/>
        <v>29</v>
      </c>
      <c r="H228" s="125" t="s">
        <v>29</v>
      </c>
      <c r="I228" s="137">
        <v>0</v>
      </c>
      <c r="J228" s="137">
        <f t="shared" si="96"/>
        <v>0</v>
      </c>
      <c r="K228" s="137">
        <v>0</v>
      </c>
      <c r="L228" s="137">
        <f t="shared" si="97"/>
        <v>0</v>
      </c>
      <c r="M228" s="137">
        <f t="shared" si="98"/>
        <v>0</v>
      </c>
      <c r="N228" s="138">
        <f t="shared" si="99"/>
        <v>0</v>
      </c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</row>
    <row r="229" spans="1:33" s="6" customFormat="1">
      <c r="A229" s="28">
        <f>IF(F229&lt;&gt;"",1+MAX($A$7:A228),"")</f>
        <v>173</v>
      </c>
      <c r="B229" s="51"/>
      <c r="C229" s="53"/>
      <c r="D229" s="128" t="s">
        <v>196</v>
      </c>
      <c r="E229" s="129">
        <v>16</v>
      </c>
      <c r="F229" s="54">
        <v>0</v>
      </c>
      <c r="G229" s="39">
        <f t="shared" si="95"/>
        <v>16</v>
      </c>
      <c r="H229" s="125" t="s">
        <v>29</v>
      </c>
      <c r="I229" s="137">
        <v>0</v>
      </c>
      <c r="J229" s="137">
        <f t="shared" si="96"/>
        <v>0</v>
      </c>
      <c r="K229" s="137">
        <v>0</v>
      </c>
      <c r="L229" s="137">
        <f t="shared" si="97"/>
        <v>0</v>
      </c>
      <c r="M229" s="137">
        <f t="shared" si="98"/>
        <v>0</v>
      </c>
      <c r="N229" s="138">
        <f t="shared" si="99"/>
        <v>0</v>
      </c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</row>
    <row r="230" spans="1:33" s="6" customFormat="1">
      <c r="A230" s="28">
        <f>IF(F230&lt;&gt;"",1+MAX($A$7:A229),"")</f>
        <v>174</v>
      </c>
      <c r="B230" s="51"/>
      <c r="C230" s="53"/>
      <c r="D230" s="128" t="s">
        <v>197</v>
      </c>
      <c r="E230" s="129">
        <v>90</v>
      </c>
      <c r="F230" s="54">
        <v>0</v>
      </c>
      <c r="G230" s="39">
        <f t="shared" si="95"/>
        <v>90</v>
      </c>
      <c r="H230" s="125" t="s">
        <v>29</v>
      </c>
      <c r="I230" s="137">
        <v>0</v>
      </c>
      <c r="J230" s="137">
        <f t="shared" si="96"/>
        <v>0</v>
      </c>
      <c r="K230" s="137">
        <v>0</v>
      </c>
      <c r="L230" s="137">
        <f t="shared" si="97"/>
        <v>0</v>
      </c>
      <c r="M230" s="137">
        <f t="shared" si="98"/>
        <v>0</v>
      </c>
      <c r="N230" s="138">
        <f t="shared" si="99"/>
        <v>0</v>
      </c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</row>
    <row r="231" spans="1:33" s="6" customFormat="1">
      <c r="A231" s="28">
        <f>IF(F231&lt;&gt;"",1+MAX($A$7:A230),"")</f>
        <v>175</v>
      </c>
      <c r="B231" s="51"/>
      <c r="C231" s="53"/>
      <c r="D231" s="128" t="s">
        <v>198</v>
      </c>
      <c r="E231" s="129">
        <v>60</v>
      </c>
      <c r="F231" s="54">
        <v>0</v>
      </c>
      <c r="G231" s="39">
        <f t="shared" si="95"/>
        <v>60</v>
      </c>
      <c r="H231" s="125" t="s">
        <v>29</v>
      </c>
      <c r="I231" s="137">
        <v>0</v>
      </c>
      <c r="J231" s="137">
        <f t="shared" si="96"/>
        <v>0</v>
      </c>
      <c r="K231" s="137">
        <v>0</v>
      </c>
      <c r="L231" s="137">
        <f t="shared" si="97"/>
        <v>0</v>
      </c>
      <c r="M231" s="137">
        <f t="shared" si="98"/>
        <v>0</v>
      </c>
      <c r="N231" s="138">
        <f t="shared" si="99"/>
        <v>0</v>
      </c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</row>
    <row r="232" spans="1:33" s="6" customFormat="1">
      <c r="A232" s="28">
        <f>IF(F232&lt;&gt;"",1+MAX($A$7:A231),"")</f>
        <v>176</v>
      </c>
      <c r="B232" s="51"/>
      <c r="C232" s="53"/>
      <c r="D232" s="128" t="s">
        <v>199</v>
      </c>
      <c r="E232" s="129">
        <v>1</v>
      </c>
      <c r="F232" s="54">
        <v>0</v>
      </c>
      <c r="G232" s="39">
        <f t="shared" si="95"/>
        <v>1</v>
      </c>
      <c r="H232" s="125" t="s">
        <v>29</v>
      </c>
      <c r="I232" s="137">
        <v>0</v>
      </c>
      <c r="J232" s="137">
        <f t="shared" si="96"/>
        <v>0</v>
      </c>
      <c r="K232" s="137">
        <v>0</v>
      </c>
      <c r="L232" s="137">
        <f t="shared" si="97"/>
        <v>0</v>
      </c>
      <c r="M232" s="137">
        <f t="shared" si="98"/>
        <v>0</v>
      </c>
      <c r="N232" s="138">
        <f t="shared" si="99"/>
        <v>0</v>
      </c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</row>
    <row r="233" spans="1:33" s="6" customFormat="1">
      <c r="A233" s="28">
        <f>IF(F233&lt;&gt;"",1+MAX($A$7:A232),"")</f>
        <v>177</v>
      </c>
      <c r="B233" s="51"/>
      <c r="C233" s="53"/>
      <c r="D233" s="131" t="s">
        <v>200</v>
      </c>
      <c r="E233" s="129">
        <v>90</v>
      </c>
      <c r="F233" s="54">
        <v>0</v>
      </c>
      <c r="G233" s="39">
        <f t="shared" si="95"/>
        <v>90</v>
      </c>
      <c r="H233" s="125" t="s">
        <v>29</v>
      </c>
      <c r="I233" s="137">
        <v>0</v>
      </c>
      <c r="J233" s="137">
        <f t="shared" si="96"/>
        <v>0</v>
      </c>
      <c r="K233" s="137">
        <v>0</v>
      </c>
      <c r="L233" s="137">
        <f t="shared" si="97"/>
        <v>0</v>
      </c>
      <c r="M233" s="137">
        <f t="shared" si="98"/>
        <v>0</v>
      </c>
      <c r="N233" s="138">
        <f t="shared" si="99"/>
        <v>0</v>
      </c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</row>
    <row r="234" spans="1:33" s="6" customFormat="1">
      <c r="A234" s="28">
        <f>IF(F234&lt;&gt;"",1+MAX($A$7:A233),"")</f>
        <v>178</v>
      </c>
      <c r="B234" s="51"/>
      <c r="C234" s="53"/>
      <c r="D234" s="128" t="s">
        <v>201</v>
      </c>
      <c r="E234" s="129">
        <v>2</v>
      </c>
      <c r="F234" s="54">
        <v>0</v>
      </c>
      <c r="G234" s="39">
        <f t="shared" si="95"/>
        <v>2</v>
      </c>
      <c r="H234" s="125" t="s">
        <v>29</v>
      </c>
      <c r="I234" s="137">
        <v>0</v>
      </c>
      <c r="J234" s="137">
        <f t="shared" si="96"/>
        <v>0</v>
      </c>
      <c r="K234" s="137">
        <v>0</v>
      </c>
      <c r="L234" s="137">
        <f t="shared" si="97"/>
        <v>0</v>
      </c>
      <c r="M234" s="137">
        <f t="shared" si="98"/>
        <v>0</v>
      </c>
      <c r="N234" s="138">
        <f t="shared" si="99"/>
        <v>0</v>
      </c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</row>
    <row r="235" spans="1:33" s="6" customFormat="1">
      <c r="A235" s="28">
        <f>IF(F235&lt;&gt;"",1+MAX($A$7:A234),"")</f>
        <v>179</v>
      </c>
      <c r="B235" s="51"/>
      <c r="C235" s="53"/>
      <c r="D235" s="128" t="s">
        <v>202</v>
      </c>
      <c r="E235" s="129">
        <v>1</v>
      </c>
      <c r="F235" s="54">
        <v>0</v>
      </c>
      <c r="G235" s="39">
        <f t="shared" si="95"/>
        <v>1</v>
      </c>
      <c r="H235" s="125" t="s">
        <v>29</v>
      </c>
      <c r="I235" s="137">
        <v>0</v>
      </c>
      <c r="J235" s="137">
        <f t="shared" si="96"/>
        <v>0</v>
      </c>
      <c r="K235" s="137">
        <v>0</v>
      </c>
      <c r="L235" s="137">
        <f t="shared" si="97"/>
        <v>0</v>
      </c>
      <c r="M235" s="137">
        <f t="shared" si="98"/>
        <v>0</v>
      </c>
      <c r="N235" s="138">
        <f t="shared" si="99"/>
        <v>0</v>
      </c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</row>
    <row r="236" spans="1:33" s="6" customFormat="1">
      <c r="A236" s="28">
        <f>IF(F236&lt;&gt;"",1+MAX($A$7:A235),"")</f>
        <v>180</v>
      </c>
      <c r="B236" s="51"/>
      <c r="C236" s="53"/>
      <c r="D236" s="131" t="s">
        <v>203</v>
      </c>
      <c r="E236" s="129">
        <v>38</v>
      </c>
      <c r="F236" s="54">
        <v>0</v>
      </c>
      <c r="G236" s="39">
        <f t="shared" si="95"/>
        <v>38</v>
      </c>
      <c r="H236" s="125" t="s">
        <v>29</v>
      </c>
      <c r="I236" s="137">
        <v>0</v>
      </c>
      <c r="J236" s="137">
        <f t="shared" si="96"/>
        <v>0</v>
      </c>
      <c r="K236" s="137">
        <v>0</v>
      </c>
      <c r="L236" s="137">
        <f t="shared" si="97"/>
        <v>0</v>
      </c>
      <c r="M236" s="137">
        <f t="shared" si="98"/>
        <v>0</v>
      </c>
      <c r="N236" s="138">
        <f t="shared" si="99"/>
        <v>0</v>
      </c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</row>
    <row r="237" spans="1:33" s="6" customFormat="1">
      <c r="A237" s="28" t="str">
        <f>IF(F237&lt;&gt;"",1+MAX($A$7:A236),"")</f>
        <v/>
      </c>
      <c r="B237" s="51"/>
      <c r="C237" s="53"/>
      <c r="D237" s="131"/>
      <c r="E237" s="129"/>
      <c r="F237" s="54"/>
      <c r="G237" s="39"/>
      <c r="H237" s="125"/>
      <c r="I237" s="67"/>
      <c r="J237" s="67"/>
      <c r="K237" s="70"/>
      <c r="L237" s="67"/>
      <c r="M237" s="67"/>
      <c r="N237" s="80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</row>
    <row r="238" spans="1:33" s="6" customFormat="1">
      <c r="A238" s="28" t="str">
        <f>IF(F238&lt;&gt;"",1+MAX($A$7:A237),"")</f>
        <v/>
      </c>
      <c r="B238" s="51"/>
      <c r="C238" s="53"/>
      <c r="D238" s="52" t="s">
        <v>204</v>
      </c>
      <c r="E238" s="129"/>
      <c r="F238" s="125"/>
      <c r="G238" s="125"/>
      <c r="H238" s="125"/>
      <c r="I238" s="67"/>
      <c r="J238" s="67"/>
      <c r="K238" s="67"/>
      <c r="L238" s="67"/>
      <c r="M238" s="67"/>
      <c r="N238" s="80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</row>
    <row r="239" spans="1:33" s="6" customFormat="1">
      <c r="A239" s="28">
        <f>IF(F239&lt;&gt;"",1+MAX($A$7:A238),"")</f>
        <v>181</v>
      </c>
      <c r="B239" s="51"/>
      <c r="C239" s="53"/>
      <c r="D239" s="131" t="s">
        <v>205</v>
      </c>
      <c r="E239" s="129">
        <v>369</v>
      </c>
      <c r="F239" s="54">
        <v>0</v>
      </c>
      <c r="G239" s="39">
        <f t="shared" ref="G239:G253" si="100">(F239*E239)+E239</f>
        <v>369</v>
      </c>
      <c r="H239" s="125" t="s">
        <v>29</v>
      </c>
      <c r="I239" s="137">
        <v>0</v>
      </c>
      <c r="J239" s="137">
        <f t="shared" ref="J239:J253" si="101">I239*G239</f>
        <v>0</v>
      </c>
      <c r="K239" s="137">
        <v>0</v>
      </c>
      <c r="L239" s="137">
        <f t="shared" ref="L239:L253" si="102">K239*G239</f>
        <v>0</v>
      </c>
      <c r="M239" s="137">
        <f t="shared" ref="M239:M253" si="103">+I239+K239</f>
        <v>0</v>
      </c>
      <c r="N239" s="138">
        <f t="shared" ref="N239:N253" si="104">M239*G239</f>
        <v>0</v>
      </c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</row>
    <row r="240" spans="1:33" s="6" customFormat="1">
      <c r="A240" s="28">
        <f>IF(F240&lt;&gt;"",1+MAX($A$7:A239),"")</f>
        <v>182</v>
      </c>
      <c r="B240" s="51"/>
      <c r="C240" s="53"/>
      <c r="D240" s="128" t="s">
        <v>206</v>
      </c>
      <c r="E240" s="129">
        <v>34</v>
      </c>
      <c r="F240" s="54">
        <v>0</v>
      </c>
      <c r="G240" s="39">
        <f t="shared" si="100"/>
        <v>34</v>
      </c>
      <c r="H240" s="125" t="s">
        <v>29</v>
      </c>
      <c r="I240" s="137">
        <v>0</v>
      </c>
      <c r="J240" s="137">
        <f t="shared" si="101"/>
        <v>0</v>
      </c>
      <c r="K240" s="137">
        <v>0</v>
      </c>
      <c r="L240" s="137">
        <f t="shared" si="102"/>
        <v>0</v>
      </c>
      <c r="M240" s="137">
        <f t="shared" si="103"/>
        <v>0</v>
      </c>
      <c r="N240" s="138">
        <f t="shared" si="104"/>
        <v>0</v>
      </c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</row>
    <row r="241" spans="1:33" s="6" customFormat="1">
      <c r="A241" s="28">
        <f>IF(F241&lt;&gt;"",1+MAX($A$7:A240),"")</f>
        <v>183</v>
      </c>
      <c r="B241" s="51"/>
      <c r="C241" s="53"/>
      <c r="D241" s="128" t="s">
        <v>39</v>
      </c>
      <c r="E241" s="129">
        <v>38</v>
      </c>
      <c r="F241" s="54">
        <v>0</v>
      </c>
      <c r="G241" s="39">
        <f t="shared" si="100"/>
        <v>38</v>
      </c>
      <c r="H241" s="125" t="s">
        <v>29</v>
      </c>
      <c r="I241" s="137">
        <v>0</v>
      </c>
      <c r="J241" s="137">
        <f t="shared" si="101"/>
        <v>0</v>
      </c>
      <c r="K241" s="137">
        <v>0</v>
      </c>
      <c r="L241" s="137">
        <f t="shared" si="102"/>
        <v>0</v>
      </c>
      <c r="M241" s="137">
        <f t="shared" si="103"/>
        <v>0</v>
      </c>
      <c r="N241" s="138">
        <f t="shared" si="104"/>
        <v>0</v>
      </c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</row>
    <row r="242" spans="1:33" s="6" customFormat="1">
      <c r="A242" s="28">
        <f>IF(F242&lt;&gt;"",1+MAX($A$7:A241),"")</f>
        <v>184</v>
      </c>
      <c r="B242" s="51"/>
      <c r="C242" s="53"/>
      <c r="D242" s="128" t="s">
        <v>207</v>
      </c>
      <c r="E242" s="129">
        <v>2</v>
      </c>
      <c r="F242" s="54">
        <v>0</v>
      </c>
      <c r="G242" s="39">
        <f t="shared" si="100"/>
        <v>2</v>
      </c>
      <c r="H242" s="125" t="s">
        <v>29</v>
      </c>
      <c r="I242" s="137">
        <v>0</v>
      </c>
      <c r="J242" s="137">
        <f t="shared" si="101"/>
        <v>0</v>
      </c>
      <c r="K242" s="137">
        <v>0</v>
      </c>
      <c r="L242" s="137">
        <f t="shared" si="102"/>
        <v>0</v>
      </c>
      <c r="M242" s="137">
        <f t="shared" si="103"/>
        <v>0</v>
      </c>
      <c r="N242" s="138">
        <f t="shared" si="104"/>
        <v>0</v>
      </c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</row>
    <row r="243" spans="1:33" s="6" customFormat="1">
      <c r="A243" s="28">
        <f>IF(F243&lt;&gt;"",1+MAX($A$7:A242),"")</f>
        <v>185</v>
      </c>
      <c r="B243" s="51"/>
      <c r="C243" s="53"/>
      <c r="D243" s="128" t="s">
        <v>208</v>
      </c>
      <c r="E243" s="129">
        <v>4</v>
      </c>
      <c r="F243" s="54">
        <v>0</v>
      </c>
      <c r="G243" s="39">
        <f t="shared" si="100"/>
        <v>4</v>
      </c>
      <c r="H243" s="125" t="s">
        <v>29</v>
      </c>
      <c r="I243" s="137">
        <v>0</v>
      </c>
      <c r="J243" s="137">
        <f t="shared" si="101"/>
        <v>0</v>
      </c>
      <c r="K243" s="137">
        <v>0</v>
      </c>
      <c r="L243" s="137">
        <f t="shared" si="102"/>
        <v>0</v>
      </c>
      <c r="M243" s="137">
        <f t="shared" si="103"/>
        <v>0</v>
      </c>
      <c r="N243" s="138">
        <f t="shared" si="104"/>
        <v>0</v>
      </c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</row>
    <row r="244" spans="1:33" s="6" customFormat="1">
      <c r="A244" s="28">
        <f>IF(F244&lt;&gt;"",1+MAX($A$7:A243),"")</f>
        <v>186</v>
      </c>
      <c r="B244" s="51"/>
      <c r="C244" s="53"/>
      <c r="D244" s="128" t="s">
        <v>209</v>
      </c>
      <c r="E244" s="129">
        <v>6</v>
      </c>
      <c r="F244" s="54">
        <v>0</v>
      </c>
      <c r="G244" s="39">
        <f t="shared" si="100"/>
        <v>6</v>
      </c>
      <c r="H244" s="125" t="s">
        <v>29</v>
      </c>
      <c r="I244" s="137">
        <v>0</v>
      </c>
      <c r="J244" s="137">
        <f t="shared" si="101"/>
        <v>0</v>
      </c>
      <c r="K244" s="137">
        <v>0</v>
      </c>
      <c r="L244" s="137">
        <f t="shared" si="102"/>
        <v>0</v>
      </c>
      <c r="M244" s="137">
        <f t="shared" si="103"/>
        <v>0</v>
      </c>
      <c r="N244" s="138">
        <f t="shared" si="104"/>
        <v>0</v>
      </c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</row>
    <row r="245" spans="1:33" s="6" customFormat="1">
      <c r="A245" s="28">
        <f>IF(F245&lt;&gt;"",1+MAX($A$7:A244),"")</f>
        <v>187</v>
      </c>
      <c r="B245" s="51"/>
      <c r="C245" s="53"/>
      <c r="D245" s="128" t="s">
        <v>210</v>
      </c>
      <c r="E245" s="129">
        <v>12</v>
      </c>
      <c r="F245" s="54">
        <v>0</v>
      </c>
      <c r="G245" s="39">
        <f t="shared" si="100"/>
        <v>12</v>
      </c>
      <c r="H245" s="125" t="s">
        <v>29</v>
      </c>
      <c r="I245" s="137">
        <v>0</v>
      </c>
      <c r="J245" s="137">
        <f t="shared" si="101"/>
        <v>0</v>
      </c>
      <c r="K245" s="137">
        <v>0</v>
      </c>
      <c r="L245" s="137">
        <f t="shared" si="102"/>
        <v>0</v>
      </c>
      <c r="M245" s="137">
        <f t="shared" si="103"/>
        <v>0</v>
      </c>
      <c r="N245" s="138">
        <f t="shared" si="104"/>
        <v>0</v>
      </c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</row>
    <row r="246" spans="1:33" s="6" customFormat="1">
      <c r="A246" s="28">
        <f>IF(F246&lt;&gt;"",1+MAX($A$7:A245),"")</f>
        <v>188</v>
      </c>
      <c r="B246" s="51"/>
      <c r="C246" s="53"/>
      <c r="D246" s="128" t="s">
        <v>211</v>
      </c>
      <c r="E246" s="129">
        <v>4</v>
      </c>
      <c r="F246" s="54">
        <v>0</v>
      </c>
      <c r="G246" s="39">
        <f t="shared" si="100"/>
        <v>4</v>
      </c>
      <c r="H246" s="125" t="s">
        <v>29</v>
      </c>
      <c r="I246" s="137">
        <v>0</v>
      </c>
      <c r="J246" s="137">
        <f t="shared" si="101"/>
        <v>0</v>
      </c>
      <c r="K246" s="137">
        <v>0</v>
      </c>
      <c r="L246" s="137">
        <f t="shared" si="102"/>
        <v>0</v>
      </c>
      <c r="M246" s="137">
        <f t="shared" si="103"/>
        <v>0</v>
      </c>
      <c r="N246" s="138">
        <f t="shared" si="104"/>
        <v>0</v>
      </c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</row>
    <row r="247" spans="1:33" s="6" customFormat="1">
      <c r="A247" s="28">
        <f>IF(F247&lt;&gt;"",1+MAX($A$7:A246),"")</f>
        <v>189</v>
      </c>
      <c r="B247" s="51"/>
      <c r="C247" s="53"/>
      <c r="D247" s="128" t="s">
        <v>212</v>
      </c>
      <c r="E247" s="129">
        <v>2</v>
      </c>
      <c r="F247" s="54">
        <v>0</v>
      </c>
      <c r="G247" s="39">
        <f t="shared" si="100"/>
        <v>2</v>
      </c>
      <c r="H247" s="125" t="s">
        <v>29</v>
      </c>
      <c r="I247" s="137">
        <v>0</v>
      </c>
      <c r="J247" s="137">
        <f t="shared" si="101"/>
        <v>0</v>
      </c>
      <c r="K247" s="137">
        <v>0</v>
      </c>
      <c r="L247" s="137">
        <f t="shared" si="102"/>
        <v>0</v>
      </c>
      <c r="M247" s="137">
        <f t="shared" si="103"/>
        <v>0</v>
      </c>
      <c r="N247" s="138">
        <f t="shared" si="104"/>
        <v>0</v>
      </c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</row>
    <row r="248" spans="1:33" s="6" customFormat="1">
      <c r="A248" s="28">
        <f>IF(F248&lt;&gt;"",1+MAX($A$7:A247),"")</f>
        <v>190</v>
      </c>
      <c r="B248" s="51"/>
      <c r="C248" s="53"/>
      <c r="D248" s="128" t="s">
        <v>213</v>
      </c>
      <c r="E248" s="129">
        <v>2</v>
      </c>
      <c r="F248" s="54">
        <v>0</v>
      </c>
      <c r="G248" s="39">
        <f t="shared" si="100"/>
        <v>2</v>
      </c>
      <c r="H248" s="125" t="s">
        <v>29</v>
      </c>
      <c r="I248" s="137">
        <v>0</v>
      </c>
      <c r="J248" s="137">
        <f t="shared" si="101"/>
        <v>0</v>
      </c>
      <c r="K248" s="137">
        <v>0</v>
      </c>
      <c r="L248" s="137">
        <f t="shared" si="102"/>
        <v>0</v>
      </c>
      <c r="M248" s="137">
        <f t="shared" si="103"/>
        <v>0</v>
      </c>
      <c r="N248" s="138">
        <f t="shared" si="104"/>
        <v>0</v>
      </c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</row>
    <row r="249" spans="1:33" s="6" customFormat="1">
      <c r="A249" s="28">
        <f>IF(F249&lt;&gt;"",1+MAX($A$7:A248),"")</f>
        <v>191</v>
      </c>
      <c r="B249" s="51"/>
      <c r="C249" s="53"/>
      <c r="D249" s="128" t="s">
        <v>214</v>
      </c>
      <c r="E249" s="129">
        <v>1</v>
      </c>
      <c r="F249" s="54">
        <v>0</v>
      </c>
      <c r="G249" s="39">
        <f t="shared" si="100"/>
        <v>1</v>
      </c>
      <c r="H249" s="125" t="s">
        <v>29</v>
      </c>
      <c r="I249" s="137">
        <v>0</v>
      </c>
      <c r="J249" s="137">
        <f t="shared" si="101"/>
        <v>0</v>
      </c>
      <c r="K249" s="137">
        <v>0</v>
      </c>
      <c r="L249" s="137">
        <f t="shared" si="102"/>
        <v>0</v>
      </c>
      <c r="M249" s="137">
        <f t="shared" si="103"/>
        <v>0</v>
      </c>
      <c r="N249" s="138">
        <f t="shared" si="104"/>
        <v>0</v>
      </c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</row>
    <row r="250" spans="1:33" s="6" customFormat="1">
      <c r="A250" s="28">
        <f>IF(F250&lt;&gt;"",1+MAX($A$7:A249),"")</f>
        <v>192</v>
      </c>
      <c r="B250" s="51"/>
      <c r="C250" s="53"/>
      <c r="D250" s="128" t="s">
        <v>215</v>
      </c>
      <c r="E250" s="129">
        <v>1</v>
      </c>
      <c r="F250" s="54">
        <v>0</v>
      </c>
      <c r="G250" s="39">
        <f t="shared" si="100"/>
        <v>1</v>
      </c>
      <c r="H250" s="125" t="s">
        <v>29</v>
      </c>
      <c r="I250" s="137">
        <v>0</v>
      </c>
      <c r="J250" s="137">
        <f t="shared" si="101"/>
        <v>0</v>
      </c>
      <c r="K250" s="137">
        <v>0</v>
      </c>
      <c r="L250" s="137">
        <f t="shared" si="102"/>
        <v>0</v>
      </c>
      <c r="M250" s="137">
        <f t="shared" si="103"/>
        <v>0</v>
      </c>
      <c r="N250" s="138">
        <f t="shared" si="104"/>
        <v>0</v>
      </c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</row>
    <row r="251" spans="1:33" s="6" customFormat="1">
      <c r="A251" s="28">
        <f>IF(F251&lt;&gt;"",1+MAX($A$7:A250),"")</f>
        <v>193</v>
      </c>
      <c r="B251" s="51"/>
      <c r="C251" s="53"/>
      <c r="D251" s="128" t="s">
        <v>216</v>
      </c>
      <c r="E251" s="129">
        <v>38</v>
      </c>
      <c r="F251" s="54">
        <v>0</v>
      </c>
      <c r="G251" s="39">
        <f t="shared" si="100"/>
        <v>38</v>
      </c>
      <c r="H251" s="125" t="s">
        <v>29</v>
      </c>
      <c r="I251" s="137">
        <v>0</v>
      </c>
      <c r="J251" s="137">
        <f t="shared" si="101"/>
        <v>0</v>
      </c>
      <c r="K251" s="137">
        <v>0</v>
      </c>
      <c r="L251" s="137">
        <f t="shared" si="102"/>
        <v>0</v>
      </c>
      <c r="M251" s="137">
        <f t="shared" si="103"/>
        <v>0</v>
      </c>
      <c r="N251" s="138">
        <f t="shared" si="104"/>
        <v>0</v>
      </c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</row>
    <row r="252" spans="1:33" s="6" customFormat="1" ht="31.2">
      <c r="A252" s="28">
        <f>IF(F252&lt;&gt;"",1+MAX($A$7:A251),"")</f>
        <v>194</v>
      </c>
      <c r="B252" s="51"/>
      <c r="C252" s="53"/>
      <c r="D252" s="131" t="s">
        <v>217</v>
      </c>
      <c r="E252" s="129">
        <v>38</v>
      </c>
      <c r="F252" s="54">
        <v>0</v>
      </c>
      <c r="G252" s="39">
        <f t="shared" si="100"/>
        <v>38</v>
      </c>
      <c r="H252" s="125" t="s">
        <v>29</v>
      </c>
      <c r="I252" s="137">
        <v>0</v>
      </c>
      <c r="J252" s="137">
        <f t="shared" si="101"/>
        <v>0</v>
      </c>
      <c r="K252" s="137">
        <v>0</v>
      </c>
      <c r="L252" s="137">
        <f t="shared" si="102"/>
        <v>0</v>
      </c>
      <c r="M252" s="137">
        <f t="shared" si="103"/>
        <v>0</v>
      </c>
      <c r="N252" s="138">
        <f t="shared" si="104"/>
        <v>0</v>
      </c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</row>
    <row r="253" spans="1:33" s="6" customFormat="1">
      <c r="A253" s="28">
        <f>IF(F253&lt;&gt;"",1+MAX($A$7:A252),"")</f>
        <v>195</v>
      </c>
      <c r="B253" s="51"/>
      <c r="C253" s="53"/>
      <c r="D253" s="128" t="s">
        <v>218</v>
      </c>
      <c r="E253" s="129">
        <v>38</v>
      </c>
      <c r="F253" s="54">
        <v>0</v>
      </c>
      <c r="G253" s="39">
        <f t="shared" si="100"/>
        <v>38</v>
      </c>
      <c r="H253" s="125" t="s">
        <v>29</v>
      </c>
      <c r="I253" s="137">
        <v>0</v>
      </c>
      <c r="J253" s="137">
        <f t="shared" si="101"/>
        <v>0</v>
      </c>
      <c r="K253" s="137">
        <v>0</v>
      </c>
      <c r="L253" s="137">
        <f t="shared" si="102"/>
        <v>0</v>
      </c>
      <c r="M253" s="137">
        <f t="shared" si="103"/>
        <v>0</v>
      </c>
      <c r="N253" s="138">
        <f t="shared" si="104"/>
        <v>0</v>
      </c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</row>
    <row r="254" spans="1:33" s="6" customFormat="1">
      <c r="A254" s="28" t="str">
        <f>IF(F254&lt;&gt;"",1+MAX($A$7:A253),"")</f>
        <v/>
      </c>
      <c r="B254" s="51"/>
      <c r="C254" s="53"/>
      <c r="D254" s="128"/>
      <c r="E254" s="129"/>
      <c r="F254" s="54"/>
      <c r="G254" s="39"/>
      <c r="H254" s="125"/>
      <c r="I254" s="67"/>
      <c r="J254" s="67"/>
      <c r="K254" s="70"/>
      <c r="L254" s="67"/>
      <c r="M254" s="67"/>
      <c r="N254" s="80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</row>
    <row r="255" spans="1:33" s="6" customFormat="1">
      <c r="A255" s="28" t="str">
        <f>IF(F255&lt;&gt;"",1+MAX($A$7:A254),"")</f>
        <v/>
      </c>
      <c r="B255" s="51"/>
      <c r="C255" s="53"/>
      <c r="D255" s="52" t="s">
        <v>219</v>
      </c>
      <c r="E255" s="129"/>
      <c r="F255" s="125"/>
      <c r="G255" s="125"/>
      <c r="H255" s="125"/>
      <c r="I255" s="67"/>
      <c r="J255" s="67"/>
      <c r="K255" s="70"/>
      <c r="L255" s="67"/>
      <c r="M255" s="67"/>
      <c r="N255" s="80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</row>
    <row r="256" spans="1:33" s="6" customFormat="1">
      <c r="A256" s="28">
        <f>IF(F256&lt;&gt;"",1+MAX($A$7:A255),"")</f>
        <v>196</v>
      </c>
      <c r="B256" s="51"/>
      <c r="C256" s="53"/>
      <c r="D256" s="128" t="s">
        <v>220</v>
      </c>
      <c r="E256" s="129">
        <v>9.4</v>
      </c>
      <c r="F256" s="54">
        <v>0.05</v>
      </c>
      <c r="G256" s="39">
        <f t="shared" ref="G256:G263" si="105">(F256*E256)+E256</f>
        <v>9.870000000000001</v>
      </c>
      <c r="H256" s="125" t="s">
        <v>51</v>
      </c>
      <c r="I256" s="137">
        <v>0</v>
      </c>
      <c r="J256" s="137">
        <f t="shared" ref="J256:J263" si="106">I256*G256</f>
        <v>0</v>
      </c>
      <c r="K256" s="137">
        <v>0</v>
      </c>
      <c r="L256" s="137">
        <f t="shared" ref="L256:L263" si="107">K256*G256</f>
        <v>0</v>
      </c>
      <c r="M256" s="137">
        <f t="shared" ref="M256:M263" si="108">+I256+K256</f>
        <v>0</v>
      </c>
      <c r="N256" s="138">
        <f t="shared" ref="N256:N263" si="109">M256*G256</f>
        <v>0</v>
      </c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</row>
    <row r="257" spans="1:33" s="6" customFormat="1">
      <c r="A257" s="28">
        <f>IF(F257&lt;&gt;"",1+MAX($A$7:A256),"")</f>
        <v>197</v>
      </c>
      <c r="B257" s="51"/>
      <c r="C257" s="53"/>
      <c r="D257" s="128" t="s">
        <v>221</v>
      </c>
      <c r="E257" s="129">
        <v>13.91</v>
      </c>
      <c r="F257" s="54">
        <v>0.05</v>
      </c>
      <c r="G257" s="39">
        <f t="shared" si="105"/>
        <v>14.605499999999999</v>
      </c>
      <c r="H257" s="125" t="s">
        <v>51</v>
      </c>
      <c r="I257" s="137">
        <v>0</v>
      </c>
      <c r="J257" s="137">
        <f t="shared" si="106"/>
        <v>0</v>
      </c>
      <c r="K257" s="137">
        <v>0</v>
      </c>
      <c r="L257" s="137">
        <f t="shared" si="107"/>
        <v>0</v>
      </c>
      <c r="M257" s="137">
        <f t="shared" si="108"/>
        <v>0</v>
      </c>
      <c r="N257" s="138">
        <f t="shared" si="109"/>
        <v>0</v>
      </c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</row>
    <row r="258" spans="1:33" s="6" customFormat="1">
      <c r="A258" s="28">
        <f>IF(F258&lt;&gt;"",1+MAX($A$7:A257),"")</f>
        <v>198</v>
      </c>
      <c r="B258" s="51"/>
      <c r="C258" s="53"/>
      <c r="D258" s="128" t="s">
        <v>222</v>
      </c>
      <c r="E258" s="129">
        <v>14.74</v>
      </c>
      <c r="F258" s="54">
        <v>0.05</v>
      </c>
      <c r="G258" s="39">
        <f t="shared" si="105"/>
        <v>15.477</v>
      </c>
      <c r="H258" s="125" t="s">
        <v>51</v>
      </c>
      <c r="I258" s="137">
        <v>0</v>
      </c>
      <c r="J258" s="137">
        <f t="shared" si="106"/>
        <v>0</v>
      </c>
      <c r="K258" s="137">
        <v>0</v>
      </c>
      <c r="L258" s="137">
        <f t="shared" si="107"/>
        <v>0</v>
      </c>
      <c r="M258" s="137">
        <f t="shared" si="108"/>
        <v>0</v>
      </c>
      <c r="N258" s="138">
        <f t="shared" si="109"/>
        <v>0</v>
      </c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</row>
    <row r="259" spans="1:33" s="6" customFormat="1">
      <c r="A259" s="28">
        <f>IF(F259&lt;&gt;"",1+MAX($A$7:A258),"")</f>
        <v>199</v>
      </c>
      <c r="B259" s="51"/>
      <c r="C259" s="53"/>
      <c r="D259" s="128" t="s">
        <v>223</v>
      </c>
      <c r="E259" s="129">
        <v>48.52</v>
      </c>
      <c r="F259" s="54">
        <v>0.05</v>
      </c>
      <c r="G259" s="39">
        <f t="shared" si="105"/>
        <v>50.946000000000005</v>
      </c>
      <c r="H259" s="125" t="s">
        <v>51</v>
      </c>
      <c r="I259" s="137">
        <v>0</v>
      </c>
      <c r="J259" s="137">
        <f t="shared" si="106"/>
        <v>0</v>
      </c>
      <c r="K259" s="137">
        <v>0</v>
      </c>
      <c r="L259" s="137">
        <f t="shared" si="107"/>
        <v>0</v>
      </c>
      <c r="M259" s="137">
        <f t="shared" si="108"/>
        <v>0</v>
      </c>
      <c r="N259" s="138">
        <f t="shared" si="109"/>
        <v>0</v>
      </c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</row>
    <row r="260" spans="1:33" s="6" customFormat="1">
      <c r="A260" s="28">
        <f>IF(F260&lt;&gt;"",1+MAX($A$7:A259),"")</f>
        <v>200</v>
      </c>
      <c r="B260" s="51"/>
      <c r="C260" s="53"/>
      <c r="D260" s="128" t="s">
        <v>224</v>
      </c>
      <c r="E260" s="129">
        <v>28.51</v>
      </c>
      <c r="F260" s="54">
        <v>0.05</v>
      </c>
      <c r="G260" s="39">
        <f t="shared" si="105"/>
        <v>29.935500000000001</v>
      </c>
      <c r="H260" s="125" t="s">
        <v>51</v>
      </c>
      <c r="I260" s="137">
        <v>0</v>
      </c>
      <c r="J260" s="137">
        <f t="shared" si="106"/>
        <v>0</v>
      </c>
      <c r="K260" s="137">
        <v>0</v>
      </c>
      <c r="L260" s="137">
        <f t="shared" si="107"/>
        <v>0</v>
      </c>
      <c r="M260" s="137">
        <f t="shared" si="108"/>
        <v>0</v>
      </c>
      <c r="N260" s="138">
        <f t="shared" si="109"/>
        <v>0</v>
      </c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</row>
    <row r="261" spans="1:33" s="6" customFormat="1">
      <c r="A261" s="28">
        <f>IF(F261&lt;&gt;"",1+MAX($A$7:A260),"")</f>
        <v>201</v>
      </c>
      <c r="B261" s="51"/>
      <c r="C261" s="53"/>
      <c r="D261" s="128" t="s">
        <v>225</v>
      </c>
      <c r="E261" s="129">
        <v>26</v>
      </c>
      <c r="F261" s="54">
        <v>0.05</v>
      </c>
      <c r="G261" s="39">
        <f t="shared" si="105"/>
        <v>27.3</v>
      </c>
      <c r="H261" s="125" t="s">
        <v>51</v>
      </c>
      <c r="I261" s="137">
        <v>0</v>
      </c>
      <c r="J261" s="137">
        <f t="shared" si="106"/>
        <v>0</v>
      </c>
      <c r="K261" s="137">
        <v>0</v>
      </c>
      <c r="L261" s="137">
        <f t="shared" si="107"/>
        <v>0</v>
      </c>
      <c r="M261" s="137">
        <f t="shared" si="108"/>
        <v>0</v>
      </c>
      <c r="N261" s="138">
        <f t="shared" si="109"/>
        <v>0</v>
      </c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</row>
    <row r="262" spans="1:33" s="6" customFormat="1">
      <c r="A262" s="28">
        <f>IF(F262&lt;&gt;"",1+MAX($A$7:A261),"")</f>
        <v>202</v>
      </c>
      <c r="B262" s="51"/>
      <c r="C262" s="53"/>
      <c r="D262" s="128" t="s">
        <v>226</v>
      </c>
      <c r="E262" s="129">
        <v>1023.07</v>
      </c>
      <c r="F262" s="54">
        <v>0.05</v>
      </c>
      <c r="G262" s="39">
        <f t="shared" si="105"/>
        <v>1074.2235000000001</v>
      </c>
      <c r="H262" s="125" t="s">
        <v>51</v>
      </c>
      <c r="I262" s="137">
        <v>0</v>
      </c>
      <c r="J262" s="137">
        <f t="shared" si="106"/>
        <v>0</v>
      </c>
      <c r="K262" s="137">
        <v>0</v>
      </c>
      <c r="L262" s="137">
        <f t="shared" si="107"/>
        <v>0</v>
      </c>
      <c r="M262" s="137">
        <f t="shared" si="108"/>
        <v>0</v>
      </c>
      <c r="N262" s="138">
        <f t="shared" si="109"/>
        <v>0</v>
      </c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</row>
    <row r="263" spans="1:33" s="6" customFormat="1">
      <c r="A263" s="28">
        <f>IF(F263&lt;&gt;"",1+MAX($A$7:A262),"")</f>
        <v>203</v>
      </c>
      <c r="B263" s="51"/>
      <c r="C263" s="53"/>
      <c r="D263" s="128" t="s">
        <v>227</v>
      </c>
      <c r="E263" s="129">
        <v>1921.67</v>
      </c>
      <c r="F263" s="54">
        <v>0.05</v>
      </c>
      <c r="G263" s="39">
        <f t="shared" si="105"/>
        <v>2017.7535</v>
      </c>
      <c r="H263" s="125" t="s">
        <v>51</v>
      </c>
      <c r="I263" s="137">
        <v>0</v>
      </c>
      <c r="J263" s="137">
        <f t="shared" si="106"/>
        <v>0</v>
      </c>
      <c r="K263" s="137">
        <v>0</v>
      </c>
      <c r="L263" s="137">
        <f t="shared" si="107"/>
        <v>0</v>
      </c>
      <c r="M263" s="137">
        <f t="shared" si="108"/>
        <v>0</v>
      </c>
      <c r="N263" s="138">
        <f t="shared" si="109"/>
        <v>0</v>
      </c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</row>
    <row r="264" spans="1:33" s="6" customFormat="1">
      <c r="A264" s="28" t="str">
        <f>IF(F264&lt;&gt;"",1+MAX($A$7:A263),"")</f>
        <v/>
      </c>
      <c r="B264" s="51"/>
      <c r="C264" s="53"/>
      <c r="D264" s="128"/>
      <c r="E264" s="129"/>
      <c r="F264" s="54"/>
      <c r="G264" s="39"/>
      <c r="H264" s="125"/>
      <c r="I264" s="67"/>
      <c r="J264" s="67"/>
      <c r="K264" s="70"/>
      <c r="L264" s="67"/>
      <c r="M264" s="67"/>
      <c r="N264" s="80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</row>
    <row r="265" spans="1:33" s="6" customFormat="1">
      <c r="A265" s="28" t="str">
        <f>IF(F265&lt;&gt;"",1+MAX($A$7:A264),"")</f>
        <v/>
      </c>
      <c r="B265" s="51"/>
      <c r="C265" s="53"/>
      <c r="D265" s="52" t="s">
        <v>228</v>
      </c>
      <c r="E265" s="129"/>
      <c r="F265" s="125"/>
      <c r="G265" s="125"/>
      <c r="H265" s="125"/>
      <c r="I265" s="67"/>
      <c r="J265" s="67"/>
      <c r="K265" s="70"/>
      <c r="L265" s="67"/>
      <c r="M265" s="67"/>
      <c r="N265" s="80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</row>
    <row r="266" spans="1:33" s="6" customFormat="1">
      <c r="A266" s="28">
        <f>IF(F266&lt;&gt;"",1+MAX($A$7:A265),"")</f>
        <v>204</v>
      </c>
      <c r="B266" s="51"/>
      <c r="C266" s="53"/>
      <c r="D266" s="128" t="s">
        <v>229</v>
      </c>
      <c r="E266" s="129">
        <v>1282</v>
      </c>
      <c r="F266" s="54">
        <v>0</v>
      </c>
      <c r="G266" s="39">
        <f t="shared" ref="G266:G273" si="110">(F266*E266)+E266</f>
        <v>1282</v>
      </c>
      <c r="H266" s="125" t="s">
        <v>29</v>
      </c>
      <c r="I266" s="137">
        <v>0</v>
      </c>
      <c r="J266" s="137">
        <f t="shared" ref="J266:J273" si="111">I266*G266</f>
        <v>0</v>
      </c>
      <c r="K266" s="137">
        <v>0</v>
      </c>
      <c r="L266" s="137">
        <f t="shared" ref="L266:L273" si="112">K266*G266</f>
        <v>0</v>
      </c>
      <c r="M266" s="137">
        <f t="shared" ref="M266:M273" si="113">+I266+K266</f>
        <v>0</v>
      </c>
      <c r="N266" s="138">
        <f t="shared" ref="N266:N273" si="114">M266*G266</f>
        <v>0</v>
      </c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</row>
    <row r="267" spans="1:33" s="6" customFormat="1">
      <c r="A267" s="28">
        <f>IF(F267&lt;&gt;"",1+MAX($A$7:A266),"")</f>
        <v>205</v>
      </c>
      <c r="B267" s="51"/>
      <c r="C267" s="53"/>
      <c r="D267" s="128" t="s">
        <v>230</v>
      </c>
      <c r="E267" s="129">
        <v>683</v>
      </c>
      <c r="F267" s="54">
        <v>0</v>
      </c>
      <c r="G267" s="39">
        <f t="shared" si="110"/>
        <v>683</v>
      </c>
      <c r="H267" s="125" t="s">
        <v>29</v>
      </c>
      <c r="I267" s="137">
        <v>0</v>
      </c>
      <c r="J267" s="137">
        <f t="shared" si="111"/>
        <v>0</v>
      </c>
      <c r="K267" s="137">
        <v>0</v>
      </c>
      <c r="L267" s="137">
        <f t="shared" si="112"/>
        <v>0</v>
      </c>
      <c r="M267" s="137">
        <f t="shared" si="113"/>
        <v>0</v>
      </c>
      <c r="N267" s="138">
        <f t="shared" si="114"/>
        <v>0</v>
      </c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</row>
    <row r="268" spans="1:33" s="6" customFormat="1">
      <c r="A268" s="28">
        <f>IF(F268&lt;&gt;"",1+MAX($A$7:A267),"")</f>
        <v>206</v>
      </c>
      <c r="B268" s="51"/>
      <c r="C268" s="53"/>
      <c r="D268" s="128" t="s">
        <v>231</v>
      </c>
      <c r="E268" s="129">
        <v>13</v>
      </c>
      <c r="F268" s="54">
        <v>0</v>
      </c>
      <c r="G268" s="39">
        <f t="shared" si="110"/>
        <v>13</v>
      </c>
      <c r="H268" s="125" t="s">
        <v>29</v>
      </c>
      <c r="I268" s="137">
        <v>0</v>
      </c>
      <c r="J268" s="137">
        <f t="shared" si="111"/>
        <v>0</v>
      </c>
      <c r="K268" s="137">
        <v>0</v>
      </c>
      <c r="L268" s="137">
        <f t="shared" si="112"/>
        <v>0</v>
      </c>
      <c r="M268" s="137">
        <f t="shared" si="113"/>
        <v>0</v>
      </c>
      <c r="N268" s="138">
        <f t="shared" si="114"/>
        <v>0</v>
      </c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</row>
    <row r="269" spans="1:33" s="6" customFormat="1">
      <c r="A269" s="28">
        <f>IF(F269&lt;&gt;"",1+MAX($A$7:A268),"")</f>
        <v>207</v>
      </c>
      <c r="B269" s="51"/>
      <c r="C269" s="53"/>
      <c r="D269" s="128" t="s">
        <v>232</v>
      </c>
      <c r="E269" s="129">
        <v>332</v>
      </c>
      <c r="F269" s="54">
        <v>0</v>
      </c>
      <c r="G269" s="39">
        <f t="shared" si="110"/>
        <v>332</v>
      </c>
      <c r="H269" s="125" t="s">
        <v>29</v>
      </c>
      <c r="I269" s="137">
        <v>0</v>
      </c>
      <c r="J269" s="137">
        <f t="shared" si="111"/>
        <v>0</v>
      </c>
      <c r="K269" s="137">
        <v>0</v>
      </c>
      <c r="L269" s="137">
        <f t="shared" si="112"/>
        <v>0</v>
      </c>
      <c r="M269" s="137">
        <f t="shared" si="113"/>
        <v>0</v>
      </c>
      <c r="N269" s="138">
        <f t="shared" si="114"/>
        <v>0</v>
      </c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</row>
    <row r="270" spans="1:33" s="6" customFormat="1">
      <c r="A270" s="28">
        <f>IF(F270&lt;&gt;"",1+MAX($A$7:A269),"")</f>
        <v>208</v>
      </c>
      <c r="B270" s="51"/>
      <c r="C270" s="53"/>
      <c r="D270" s="128" t="s">
        <v>233</v>
      </c>
      <c r="E270" s="129">
        <v>21</v>
      </c>
      <c r="F270" s="54">
        <v>0</v>
      </c>
      <c r="G270" s="39">
        <f t="shared" si="110"/>
        <v>21</v>
      </c>
      <c r="H270" s="125" t="s">
        <v>29</v>
      </c>
      <c r="I270" s="137">
        <v>0</v>
      </c>
      <c r="J270" s="137">
        <f t="shared" si="111"/>
        <v>0</v>
      </c>
      <c r="K270" s="137">
        <v>0</v>
      </c>
      <c r="L270" s="137">
        <f t="shared" si="112"/>
        <v>0</v>
      </c>
      <c r="M270" s="137">
        <f t="shared" si="113"/>
        <v>0</v>
      </c>
      <c r="N270" s="138">
        <f t="shared" si="114"/>
        <v>0</v>
      </c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</row>
    <row r="271" spans="1:33" s="6" customFormat="1">
      <c r="A271" s="28">
        <f>IF(F271&lt;&gt;"",1+MAX($A$7:A270),"")</f>
        <v>209</v>
      </c>
      <c r="B271" s="51"/>
      <c r="C271" s="53"/>
      <c r="D271" s="128" t="s">
        <v>234</v>
      </c>
      <c r="E271" s="129">
        <v>5</v>
      </c>
      <c r="F271" s="54">
        <v>0</v>
      </c>
      <c r="G271" s="39">
        <f t="shared" si="110"/>
        <v>5</v>
      </c>
      <c r="H271" s="125" t="s">
        <v>29</v>
      </c>
      <c r="I271" s="137">
        <v>0</v>
      </c>
      <c r="J271" s="137">
        <f t="shared" si="111"/>
        <v>0</v>
      </c>
      <c r="K271" s="137">
        <v>0</v>
      </c>
      <c r="L271" s="137">
        <f t="shared" si="112"/>
        <v>0</v>
      </c>
      <c r="M271" s="137">
        <f t="shared" si="113"/>
        <v>0</v>
      </c>
      <c r="N271" s="138">
        <f t="shared" si="114"/>
        <v>0</v>
      </c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</row>
    <row r="272" spans="1:33" s="6" customFormat="1">
      <c r="A272" s="28">
        <f>IF(F272&lt;&gt;"",1+MAX($A$7:A271),"")</f>
        <v>210</v>
      </c>
      <c r="B272" s="51"/>
      <c r="C272" s="53"/>
      <c r="D272" s="128" t="s">
        <v>235</v>
      </c>
      <c r="E272" s="129">
        <v>5</v>
      </c>
      <c r="F272" s="54">
        <v>0</v>
      </c>
      <c r="G272" s="39">
        <f t="shared" si="110"/>
        <v>5</v>
      </c>
      <c r="H272" s="125" t="s">
        <v>29</v>
      </c>
      <c r="I272" s="137">
        <v>0</v>
      </c>
      <c r="J272" s="137">
        <f t="shared" si="111"/>
        <v>0</v>
      </c>
      <c r="K272" s="137">
        <v>0</v>
      </c>
      <c r="L272" s="137">
        <f t="shared" si="112"/>
        <v>0</v>
      </c>
      <c r="M272" s="137">
        <f t="shared" si="113"/>
        <v>0</v>
      </c>
      <c r="N272" s="138">
        <f t="shared" si="114"/>
        <v>0</v>
      </c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</row>
    <row r="273" spans="1:33" s="6" customFormat="1">
      <c r="A273" s="28">
        <f>IF(F273&lt;&gt;"",1+MAX($A$7:A272),"")</f>
        <v>211</v>
      </c>
      <c r="B273" s="51"/>
      <c r="C273" s="53"/>
      <c r="D273" s="128" t="s">
        <v>236</v>
      </c>
      <c r="E273" s="129">
        <v>4</v>
      </c>
      <c r="F273" s="54">
        <v>0</v>
      </c>
      <c r="G273" s="39">
        <f t="shared" si="110"/>
        <v>4</v>
      </c>
      <c r="H273" s="125" t="s">
        <v>29</v>
      </c>
      <c r="I273" s="137">
        <v>0</v>
      </c>
      <c r="J273" s="137">
        <f t="shared" si="111"/>
        <v>0</v>
      </c>
      <c r="K273" s="137">
        <v>0</v>
      </c>
      <c r="L273" s="137">
        <f t="shared" si="112"/>
        <v>0</v>
      </c>
      <c r="M273" s="137">
        <f t="shared" si="113"/>
        <v>0</v>
      </c>
      <c r="N273" s="138">
        <f t="shared" si="114"/>
        <v>0</v>
      </c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</row>
    <row r="274" spans="1:33" s="6" customFormat="1">
      <c r="A274" s="28" t="str">
        <f>IF(F274&lt;&gt;"",1+MAX($A$7:A273),"")</f>
        <v/>
      </c>
      <c r="B274" s="51"/>
      <c r="C274" s="53"/>
      <c r="D274" s="128"/>
      <c r="E274" s="129"/>
      <c r="F274" s="54"/>
      <c r="G274" s="39"/>
      <c r="H274" s="125"/>
      <c r="I274" s="67"/>
      <c r="J274" s="67"/>
      <c r="K274" s="70"/>
      <c r="L274" s="67"/>
      <c r="M274" s="67"/>
      <c r="N274" s="80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</row>
    <row r="275" spans="1:33" s="6" customFormat="1">
      <c r="A275" s="28" t="str">
        <f>IF(F275&lt;&gt;"",1+MAX($A$7:A274),"")</f>
        <v/>
      </c>
      <c r="B275" s="51"/>
      <c r="C275" s="53"/>
      <c r="D275" s="52" t="s">
        <v>237</v>
      </c>
      <c r="E275" s="129"/>
      <c r="F275" s="125"/>
      <c r="G275" s="125"/>
      <c r="H275" s="125"/>
      <c r="I275" s="67"/>
      <c r="J275" s="67"/>
      <c r="K275" s="70"/>
      <c r="L275" s="67"/>
      <c r="M275" s="67"/>
      <c r="N275" s="80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</row>
    <row r="276" spans="1:33" s="6" customFormat="1">
      <c r="A276" s="28">
        <f>IF(F276&lt;&gt;"",1+MAX($A$7:A275),"")</f>
        <v>212</v>
      </c>
      <c r="B276" s="51"/>
      <c r="C276" s="53"/>
      <c r="D276" s="128" t="s">
        <v>238</v>
      </c>
      <c r="E276" s="129">
        <v>6.1900431173935182</v>
      </c>
      <c r="F276" s="54">
        <v>0</v>
      </c>
      <c r="G276" s="39">
        <f t="shared" ref="G276" si="115">(F276*E276)+E276</f>
        <v>6.1900431173935182</v>
      </c>
      <c r="H276" s="125" t="s">
        <v>239</v>
      </c>
      <c r="I276" s="137">
        <v>0</v>
      </c>
      <c r="J276" s="137">
        <f t="shared" ref="J276" si="116">I276*G276</f>
        <v>0</v>
      </c>
      <c r="K276" s="137">
        <v>0</v>
      </c>
      <c r="L276" s="137">
        <f t="shared" ref="L276" si="117">K276*G276</f>
        <v>0</v>
      </c>
      <c r="M276" s="137">
        <f t="shared" ref="M276" si="118">+I276+K276</f>
        <v>0</v>
      </c>
      <c r="N276" s="138">
        <f t="shared" ref="N276" si="119">M276*G276</f>
        <v>0</v>
      </c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</row>
    <row r="277" spans="1:33" s="6" customFormat="1">
      <c r="A277" s="28" t="str">
        <f>IF(F277&lt;&gt;"",1+MAX($A$7:A276),"")</f>
        <v/>
      </c>
      <c r="B277" s="51"/>
      <c r="C277" s="53"/>
      <c r="D277" s="36"/>
      <c r="E277" s="39"/>
      <c r="F277" s="54"/>
      <c r="G277" s="55"/>
      <c r="H277" s="37"/>
      <c r="I277" s="67"/>
      <c r="J277" s="68"/>
      <c r="K277" s="68"/>
      <c r="L277" s="68"/>
      <c r="M277" s="68"/>
      <c r="N277" s="114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</row>
    <row r="278" spans="1:33" s="6" customFormat="1" ht="16.2" thickBot="1">
      <c r="A278" s="28" t="str">
        <f>IF(F278&lt;&gt;"",1+MAX($A$7:A277),"")</f>
        <v/>
      </c>
      <c r="B278" s="51"/>
      <c r="C278" s="53"/>
      <c r="D278" s="36"/>
      <c r="E278" s="39"/>
      <c r="F278" s="54"/>
      <c r="G278" s="55"/>
      <c r="H278" s="37"/>
      <c r="I278" s="67"/>
      <c r="J278" s="68"/>
      <c r="K278" s="68"/>
      <c r="L278" s="68"/>
      <c r="M278" s="68"/>
      <c r="N278" s="114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</row>
    <row r="279" spans="1:33" s="6" customFormat="1" ht="16.2" thickBot="1">
      <c r="A279" s="28" t="str">
        <f>IF(F279&lt;&gt;"",1+MAX($A$7:A278),"")</f>
        <v/>
      </c>
      <c r="B279" s="83"/>
      <c r="C279" s="84"/>
      <c r="D279" s="47" t="s">
        <v>27</v>
      </c>
      <c r="E279" s="85"/>
      <c r="F279" s="85"/>
      <c r="G279" s="86"/>
      <c r="H279" s="85"/>
      <c r="I279" s="109"/>
      <c r="J279" s="110"/>
      <c r="K279" s="109"/>
      <c r="L279" s="109"/>
      <c r="M279" s="111"/>
      <c r="N279" s="75">
        <f>SUM(N25:N277)</f>
        <v>0</v>
      </c>
      <c r="O279" s="115"/>
      <c r="P279" s="116"/>
    </row>
    <row r="280" spans="1:33" s="6" customFormat="1">
      <c r="A280" s="87" t="str">
        <f>IF(F280&lt;&gt;"",1+MAX($A$7:A277),"")</f>
        <v/>
      </c>
      <c r="B280" s="88"/>
      <c r="C280" s="88"/>
      <c r="D280" s="88"/>
      <c r="E280" s="88"/>
      <c r="F280" s="88"/>
      <c r="G280" s="88"/>
      <c r="H280" s="89"/>
      <c r="I280" s="89"/>
      <c r="J280" s="89"/>
      <c r="K280" s="89"/>
      <c r="L280" s="89"/>
      <c r="M280" s="88"/>
      <c r="N280" s="117"/>
      <c r="P280" s="116"/>
    </row>
    <row r="281" spans="1:33" s="6" customFormat="1">
      <c r="A281" s="50"/>
      <c r="B281" s="82"/>
      <c r="C281" s="53"/>
      <c r="D281" s="36"/>
      <c r="E281" s="39"/>
      <c r="F281" s="54"/>
      <c r="G281" s="39"/>
      <c r="H281" s="37"/>
      <c r="I281" s="67"/>
      <c r="J281" s="67"/>
      <c r="K281" s="70"/>
      <c r="L281" s="67"/>
      <c r="M281" s="67"/>
      <c r="N281" s="80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</row>
    <row r="282" spans="1:33" s="7" customFormat="1">
      <c r="A282" s="90"/>
      <c r="B282" s="91"/>
      <c r="C282" s="92"/>
      <c r="D282" s="93" t="s">
        <v>34</v>
      </c>
      <c r="E282" s="94"/>
      <c r="F282" s="94"/>
      <c r="G282" s="95"/>
      <c r="H282" s="94"/>
      <c r="I282" s="112"/>
      <c r="J282" s="112"/>
      <c r="K282" s="112"/>
      <c r="L282" s="112"/>
      <c r="M282" s="112"/>
      <c r="N282" s="118">
        <f>SUM(N9:N280)/2</f>
        <v>0</v>
      </c>
    </row>
    <row r="283" spans="1:33" s="7" customFormat="1">
      <c r="A283" s="90"/>
      <c r="B283" s="91"/>
      <c r="C283" s="96"/>
      <c r="D283" s="139" t="s">
        <v>35</v>
      </c>
      <c r="E283" s="140"/>
      <c r="F283" s="141"/>
      <c r="G283" s="140"/>
      <c r="H283" s="141"/>
      <c r="I283" s="142">
        <v>0.05</v>
      </c>
      <c r="J283" s="142"/>
      <c r="K283" s="142"/>
      <c r="L283" s="142"/>
      <c r="M283" s="142"/>
      <c r="N283" s="143">
        <f>N282*I283</f>
        <v>0</v>
      </c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</row>
    <row r="284" spans="1:33" s="7" customFormat="1">
      <c r="A284" s="97"/>
      <c r="B284" s="98"/>
      <c r="C284" s="99"/>
      <c r="D284" s="144" t="s">
        <v>36</v>
      </c>
      <c r="E284" s="145"/>
      <c r="F284" s="146"/>
      <c r="G284" s="145"/>
      <c r="H284" s="146"/>
      <c r="I284" s="147">
        <v>0.15</v>
      </c>
      <c r="J284" s="147"/>
      <c r="K284" s="147"/>
      <c r="L284" s="147"/>
      <c r="M284" s="147"/>
      <c r="N284" s="148">
        <f>N282*I284</f>
        <v>0</v>
      </c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</row>
    <row r="285" spans="1:33" s="7" customFormat="1">
      <c r="A285" s="100"/>
      <c r="B285" s="101"/>
      <c r="C285" s="102"/>
      <c r="D285" s="149" t="s">
        <v>241</v>
      </c>
      <c r="E285" s="150"/>
      <c r="F285" s="151"/>
      <c r="G285" s="150"/>
      <c r="H285" s="151"/>
      <c r="I285" s="152">
        <v>0.15</v>
      </c>
      <c r="J285" s="153"/>
      <c r="K285" s="153"/>
      <c r="L285" s="153"/>
      <c r="M285" s="153"/>
      <c r="N285" s="148">
        <f>N282*I285</f>
        <v>0</v>
      </c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</row>
    <row r="286" spans="1:33" s="7" customFormat="1" ht="16.2" thickBot="1">
      <c r="A286" s="103"/>
      <c r="B286" s="104"/>
      <c r="C286" s="105"/>
      <c r="D286" s="106" t="s">
        <v>37</v>
      </c>
      <c r="E286" s="107"/>
      <c r="F286" s="107"/>
      <c r="G286" s="108"/>
      <c r="H286" s="107"/>
      <c r="I286" s="113"/>
      <c r="J286" s="113"/>
      <c r="K286" s="113"/>
      <c r="L286" s="113"/>
      <c r="M286" s="113"/>
      <c r="N286" s="120">
        <f>SUM(N282:N285)</f>
        <v>0</v>
      </c>
      <c r="O286" s="121"/>
    </row>
  </sheetData>
  <mergeCells count="1">
    <mergeCell ref="A2:N2"/>
  </mergeCells>
  <printOptions horizontalCentered="1"/>
  <pageMargins left="0.7" right="0.7" top="0.75" bottom="0.75" header="0.3" footer="0.3"/>
  <pageSetup paperSize="9" scale="36" fitToHeight="0" orientation="portrait"/>
  <headerFooter scaleWithDoc="0"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C1162A93-2F5E-4702-ADA2-E7A85738A07E}">
  <ds:schemaRefs>
    <ds:schemaRef ds:uri="http://www.w3.org/2000/xmlns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Takeoff Breakdown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RIZWAN</cp:lastModifiedBy>
  <cp:lastPrinted>2023-01-11T20:23:00Z</cp:lastPrinted>
  <dcterms:created xsi:type="dcterms:W3CDTF">2016-03-30T11:57:00Z</dcterms:created>
  <dcterms:modified xsi:type="dcterms:W3CDTF">2026-03-03T20:57:46Z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{C1162A93-2F5E-4702-ADA2-E7A85738A07E}</vt:lpwstr>
  </property>
  <property fmtid="{D5CDD505-2E9C-101B-9397-08002B2CF9AE}" pid="6" name="ICV">
    <vt:lpwstr>280BF9FB244C40259DDAE5489483B858_13</vt:lpwstr>
  </property>
  <property fmtid="{D5CDD505-2E9C-101B-9397-08002B2CF9AE}" pid="7" name="KSOProductBuildVer">
    <vt:lpwstr>1033-12.2.0.23196</vt:lpwstr>
  </property>
</Properties>
</file>