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pad\Downloads\"/>
    </mc:Choice>
  </mc:AlternateContent>
  <bookViews>
    <workbookView xWindow="-110" yWindow="-110" windowWidth="23260" windowHeight="12580"/>
  </bookViews>
  <sheets>
    <sheet name="ESTIMATE" sheetId="1" r:id="rId1"/>
  </sheets>
  <definedNames>
    <definedName name="_xlnm.Print_Area" localSheetId="0">ESTIMATE!$A$1:$P$54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O52" i="1" s="1"/>
  <c r="P52" i="1" s="1"/>
  <c r="L51" i="1"/>
  <c r="O51" i="1" s="1"/>
  <c r="P51" i="1" s="1"/>
  <c r="O50" i="1"/>
  <c r="P50" i="1" s="1"/>
  <c r="L50" i="1"/>
  <c r="L47" i="1"/>
  <c r="O47" i="1" s="1"/>
  <c r="P47" i="1" s="1"/>
  <c r="O46" i="1"/>
  <c r="P46" i="1" s="1"/>
  <c r="L46" i="1"/>
  <c r="L45" i="1"/>
  <c r="O45" i="1" s="1"/>
  <c r="P45" i="1" s="1"/>
  <c r="L42" i="1"/>
  <c r="O42" i="1" s="1"/>
  <c r="P42" i="1" s="1"/>
  <c r="O41" i="1"/>
  <c r="P41" i="1" s="1"/>
  <c r="L41" i="1"/>
  <c r="L40" i="1"/>
  <c r="O40" i="1" s="1"/>
  <c r="P40" i="1" s="1"/>
  <c r="L39" i="1"/>
  <c r="O39" i="1" s="1"/>
  <c r="P39" i="1" s="1"/>
  <c r="L38" i="1"/>
  <c r="O38" i="1" s="1"/>
  <c r="P38" i="1" s="1"/>
  <c r="O37" i="1"/>
  <c r="P37" i="1" s="1"/>
  <c r="L37" i="1"/>
  <c r="L34" i="1"/>
  <c r="O34" i="1" s="1"/>
  <c r="P34" i="1" s="1"/>
  <c r="L33" i="1"/>
  <c r="O33" i="1" s="1"/>
  <c r="P33" i="1" s="1"/>
  <c r="O32" i="1"/>
  <c r="P32" i="1" s="1"/>
  <c r="L32" i="1"/>
  <c r="L29" i="1"/>
  <c r="O29" i="1" s="1"/>
  <c r="P29" i="1" s="1"/>
  <c r="L26" i="1"/>
  <c r="O26" i="1" s="1"/>
  <c r="P26" i="1" s="1"/>
  <c r="L25" i="1"/>
  <c r="O25" i="1" s="1"/>
  <c r="P25" i="1" s="1"/>
  <c r="L22" i="1"/>
  <c r="O22" i="1" s="1"/>
  <c r="P22" i="1" s="1"/>
  <c r="L21" i="1"/>
  <c r="O21" i="1" s="1"/>
  <c r="P21" i="1" s="1"/>
  <c r="A27" i="1" l="1"/>
  <c r="A28" i="1"/>
  <c r="A30" i="1"/>
  <c r="A31" i="1"/>
  <c r="A35" i="1"/>
  <c r="A36" i="1"/>
  <c r="A43" i="1"/>
  <c r="A44" i="1"/>
  <c r="A48" i="1"/>
  <c r="A49" i="1"/>
  <c r="A53" i="1"/>
  <c r="A16" i="1"/>
  <c r="A17" i="1"/>
  <c r="A18" i="1"/>
  <c r="A19" i="1"/>
  <c r="A23" i="1"/>
  <c r="A24" i="1"/>
  <c r="H51" i="1"/>
  <c r="I51" i="1" s="1"/>
  <c r="H52" i="1"/>
  <c r="I52" i="1" s="1"/>
  <c r="H46" i="1"/>
  <c r="I46" i="1" s="1"/>
  <c r="H47" i="1"/>
  <c r="I47" i="1" s="1"/>
  <c r="H38" i="1"/>
  <c r="I38" i="1" s="1"/>
  <c r="H39" i="1"/>
  <c r="I39" i="1" s="1"/>
  <c r="H40" i="1"/>
  <c r="I40" i="1"/>
  <c r="H41" i="1"/>
  <c r="I41" i="1" s="1"/>
  <c r="H42" i="1"/>
  <c r="I42" i="1" s="1"/>
  <c r="H33" i="1"/>
  <c r="I32" i="1"/>
  <c r="H32" i="1"/>
  <c r="H29" i="1"/>
  <c r="I29" i="1" s="1"/>
  <c r="H22" i="1"/>
  <c r="I22" i="1" s="1"/>
  <c r="H21" i="1"/>
  <c r="L20" i="1"/>
  <c r="O20" i="1" s="1"/>
  <c r="H20" i="1"/>
  <c r="I20" i="1" s="1"/>
  <c r="H26" i="1"/>
  <c r="I26" i="1" s="1"/>
  <c r="P16" i="1"/>
  <c r="I33" i="1" l="1"/>
  <c r="I21" i="1"/>
  <c r="P20" i="1"/>
  <c r="H50" i="1"/>
  <c r="H34" i="1"/>
  <c r="I34" i="1" s="1"/>
  <c r="H25" i="1"/>
  <c r="A54" i="1"/>
  <c r="H37" i="1"/>
  <c r="I37" i="1" s="1"/>
  <c r="I50" i="1" l="1"/>
  <c r="I25" i="1"/>
  <c r="A9" i="1" l="1"/>
  <c r="H9" i="1"/>
  <c r="I9" i="1" s="1"/>
  <c r="H10" i="1"/>
  <c r="I10" i="1" s="1"/>
  <c r="H11" i="1"/>
  <c r="I11" i="1" s="1"/>
  <c r="H12" i="1"/>
  <c r="I12" i="1" s="1"/>
  <c r="O12" i="1"/>
  <c r="H13" i="1"/>
  <c r="I13" i="1" s="1"/>
  <c r="O13" i="1"/>
  <c r="H14" i="1"/>
  <c r="I14" i="1" s="1"/>
  <c r="O14" i="1"/>
  <c r="H15" i="1"/>
  <c r="I15" i="1" s="1"/>
  <c r="O15" i="1"/>
  <c r="H45" i="1"/>
  <c r="A10" i="1" l="1"/>
  <c r="I45" i="1"/>
  <c r="P54" i="1" l="1"/>
  <c r="P56" i="1" s="1"/>
  <c r="A11" i="1"/>
  <c r="P60" i="1" l="1"/>
  <c r="P58" i="1"/>
  <c r="P59" i="1"/>
  <c r="P57" i="1"/>
  <c r="A12" i="1"/>
  <c r="A13" i="1" s="1"/>
  <c r="A14" i="1" s="1"/>
  <c r="P61" i="1" l="1"/>
  <c r="A15" i="1"/>
  <c r="A20" i="1" l="1"/>
  <c r="A21" i="1" l="1"/>
  <c r="A22" i="1" s="1"/>
  <c r="A25" i="1" s="1"/>
  <c r="A26" i="1" s="1"/>
  <c r="A29" i="1" l="1"/>
  <c r="A32" i="1" l="1"/>
  <c r="A33" i="1" l="1"/>
  <c r="A34" i="1" s="1"/>
  <c r="A37" i="1" s="1"/>
  <c r="A38" i="1" s="1"/>
  <c r="A39" i="1" s="1"/>
  <c r="A40" i="1" s="1"/>
  <c r="A41" i="1" s="1"/>
  <c r="A42" i="1" s="1"/>
  <c r="A45" i="1" s="1"/>
  <c r="A46" i="1" s="1"/>
  <c r="A47" i="1" s="1"/>
  <c r="A50" i="1" s="1"/>
  <c r="A51" i="1" s="1"/>
  <c r="A52" i="1" s="1"/>
</calcChain>
</file>

<file path=xl/sharedStrings.xml><?xml version="1.0" encoding="utf-8"?>
<sst xmlns="http://schemas.openxmlformats.org/spreadsheetml/2006/main" count="94" uniqueCount="70">
  <si>
    <t>SR #</t>
  </si>
  <si>
    <t>Drawing #</t>
  </si>
  <si>
    <t>Detail #</t>
  </si>
  <si>
    <t>DESCRIPTION</t>
  </si>
  <si>
    <t>UNIT</t>
  </si>
  <si>
    <t>QUANTITY</t>
  </si>
  <si>
    <t>WASTAGE</t>
  </si>
  <si>
    <t>UNIT COST</t>
  </si>
  <si>
    <t>SUB COST</t>
  </si>
  <si>
    <t>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</si>
  <si>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</si>
  <si>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</si>
  <si>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</si>
  <si>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</si>
  <si>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</si>
  <si>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</si>
  <si>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</si>
  <si>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</si>
  <si>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</si>
  <si>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LABOR</t>
  </si>
  <si>
    <t>MHrs/ Unit</t>
  </si>
  <si>
    <t>$/Hour</t>
  </si>
  <si>
    <t>($Per Unit)</t>
  </si>
  <si>
    <t>SF</t>
  </si>
  <si>
    <t>LF</t>
  </si>
  <si>
    <t>TOTAL LABOR HOURS</t>
  </si>
  <si>
    <r>
      <t xml:space="preserve">MATERIAL  
</t>
    </r>
    <r>
      <rPr>
        <sz val="11"/>
        <rFont val="Arial"/>
        <family val="2"/>
      </rPr>
      <t>($Per Unit)</t>
    </r>
  </si>
  <si>
    <r>
      <t xml:space="preserve">EQUIPMENT </t>
    </r>
    <r>
      <rPr>
        <sz val="11"/>
        <rFont val="Arial"/>
        <family val="2"/>
      </rPr>
      <t>($Per Unit)</t>
    </r>
  </si>
  <si>
    <t>CEILING PAINT</t>
  </si>
  <si>
    <t>Paint on Exposed Ceiling</t>
  </si>
  <si>
    <t>DOOR PAINT</t>
  </si>
  <si>
    <t>EA</t>
  </si>
  <si>
    <t>TRIM PAINT</t>
  </si>
  <si>
    <t>Paint on Door Trim</t>
  </si>
  <si>
    <t>FINISHES</t>
  </si>
  <si>
    <t>Tapping</t>
  </si>
  <si>
    <t>Bed</t>
  </si>
  <si>
    <t>Texture</t>
  </si>
  <si>
    <t>WALL PAINT</t>
  </si>
  <si>
    <t>MISCELLANEOUS PAINT</t>
  </si>
  <si>
    <t>Paint on Gypsum Board Wall</t>
  </si>
  <si>
    <t>LBS</t>
  </si>
  <si>
    <t>Stain Finish on Plywood</t>
  </si>
  <si>
    <t>WALL BASE PAINT</t>
  </si>
  <si>
    <t>Paint on Wood Base</t>
  </si>
  <si>
    <t>Paint on Gypsum Board Ceiling</t>
  </si>
  <si>
    <t>Paint on Gypsum Board Ceiling Soffit</t>
  </si>
  <si>
    <t>Paint on Double Leaf Metal Door W/ Metal Frame</t>
  </si>
  <si>
    <t>Paint on Double Leaf Wood Door W/ Metal Frame</t>
  </si>
  <si>
    <t>Paint on Single Leaf Metal Door W/ Metal Frame</t>
  </si>
  <si>
    <t>Paint on Single Leaf Wood Door W/ Metal Frame</t>
  </si>
  <si>
    <t>Paint on Single Leaf Wood Door W/ Wood Frame</t>
  </si>
  <si>
    <t>Paint on (4'-0" x 4'-0") Metal Frame</t>
  </si>
  <si>
    <t>Paint on Wood Trim @ Wall</t>
  </si>
  <si>
    <t>Paint on (3'-6" H) Guardrail</t>
  </si>
  <si>
    <t>Paint on Handrail</t>
  </si>
  <si>
    <t>Paint on Striping on Floor</t>
  </si>
  <si>
    <t>Stain Finish on (1x6) Wood Trim</t>
  </si>
  <si>
    <t>DRYWALL FINISH</t>
  </si>
  <si>
    <t>DETAILED BREAKDOWN OF ITEMS</t>
  </si>
  <si>
    <t>PROJECT</t>
  </si>
  <si>
    <t>PROJECT ADDRESS</t>
  </si>
  <si>
    <t>DATE</t>
  </si>
  <si>
    <t>PROJECTED COST</t>
  </si>
  <si>
    <t>OVERHEAD AND PROFIT</t>
  </si>
  <si>
    <t>INSURANCE</t>
  </si>
  <si>
    <t>CONTINGENCY</t>
  </si>
  <si>
    <t>TAX</t>
  </si>
  <si>
    <t>TOTAL BASE BID</t>
  </si>
  <si>
    <t>QUANTITY W/ WASTAGE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</si>
</sst>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00"/>
    <numFmt numFmtId="167" formatCode="0.0"/>
    <numFmt numFmtId="168" formatCode="&quot;$&quot;#,##0"/>
    <numFmt numFmtId="169" formatCode="_-[$$-409]* #,##0.00_ ;_-[$$-409]* \-#,##0.00\ ;_-[$$-409]* &quot;-&quot;??_ ;_-@_ "/>
    <numFmt numFmtId="170" formatCode="[$$-409]#,##0"/>
    <numFmt numFmtId="171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 tint="4.9989318521683403E-2"/>
      <name val="Calibri"/>
      <family val="1"/>
      <scheme val="minor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135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0" fillId="0" borderId="0">
      <alignment vertical="center"/>
    </xf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2">
    <xf numFmtId="0" fontId="0" fillId="0" borderId="0" xfId="0"/>
    <xf numFmtId="1" fontId="5" fillId="3" borderId="12" xfId="2" applyNumberFormat="1" applyFont="1" applyFill="1" applyBorder="1" applyAlignment="1">
      <alignment horizontal="center" vertical="center"/>
    </xf>
    <xf numFmtId="1" fontId="6" fillId="3" borderId="13" xfId="2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2" fontId="5" fillId="3" borderId="13" xfId="2" applyNumberFormat="1" applyFont="1" applyFill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1" fontId="5" fillId="3" borderId="15" xfId="2" applyNumberFormat="1" applyFont="1" applyFill="1" applyBorder="1" applyAlignment="1">
      <alignment horizontal="center" vertical="center"/>
    </xf>
    <xf numFmtId="1" fontId="6" fillId="3" borderId="16" xfId="2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44" fontId="7" fillId="0" borderId="17" xfId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4" fontId="8" fillId="0" borderId="0" xfId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 wrapText="1"/>
    </xf>
    <xf numFmtId="164" fontId="5" fillId="3" borderId="13" xfId="2" applyNumberFormat="1" applyFont="1" applyFill="1" applyBorder="1" applyAlignment="1">
      <alignment horizontal="center" vertical="center"/>
    </xf>
    <xf numFmtId="166" fontId="5" fillId="3" borderId="13" xfId="2" applyNumberFormat="1" applyFont="1" applyFill="1" applyBorder="1" applyAlignment="1">
      <alignment horizontal="center" vertical="center"/>
    </xf>
    <xf numFmtId="0" fontId="0" fillId="0" borderId="17" xfId="0" applyBorder="1"/>
    <xf numFmtId="0" fontId="9" fillId="0" borderId="17" xfId="0" applyFont="1" applyBorder="1" applyAlignment="1">
      <alignment horizontal="left" vertical="center" wrapText="1"/>
    </xf>
    <xf numFmtId="1" fontId="11" fillId="3" borderId="17" xfId="3" applyNumberFormat="1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center"/>
    </xf>
    <xf numFmtId="1" fontId="6" fillId="3" borderId="26" xfId="2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2" fontId="5" fillId="3" borderId="22" xfId="2" applyNumberFormat="1" applyFont="1" applyFill="1" applyBorder="1" applyAlignment="1">
      <alignment horizontal="center" vertical="center"/>
    </xf>
    <xf numFmtId="164" fontId="5" fillId="3" borderId="22" xfId="2" applyNumberFormat="1" applyFont="1" applyFill="1" applyBorder="1" applyAlignment="1">
      <alignment horizontal="center" vertical="center"/>
    </xf>
    <xf numFmtId="44" fontId="7" fillId="0" borderId="27" xfId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44" fontId="8" fillId="0" borderId="29" xfId="1" applyFont="1" applyFill="1" applyBorder="1" applyAlignment="1">
      <alignment horizontal="right" vertical="center"/>
    </xf>
    <xf numFmtId="164" fontId="6" fillId="0" borderId="29" xfId="0" applyNumberFormat="1" applyFont="1" applyBorder="1" applyAlignment="1">
      <alignment horizontal="right" vertical="center" wrapText="1"/>
    </xf>
    <xf numFmtId="165" fontId="6" fillId="0" borderId="30" xfId="0" applyNumberFormat="1" applyFont="1" applyBorder="1" applyAlignment="1">
      <alignment vertical="center" wrapText="1"/>
    </xf>
    <xf numFmtId="167" fontId="7" fillId="0" borderId="13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0" xfId="0" applyFont="1"/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6" xfId="0" applyBorder="1"/>
    <xf numFmtId="1" fontId="11" fillId="3" borderId="14" xfId="3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" fontId="6" fillId="3" borderId="17" xfId="2" applyNumberFormat="1" applyFont="1" applyFill="1" applyBorder="1" applyAlignment="1">
      <alignment horizontal="center" vertical="center"/>
    </xf>
    <xf numFmtId="167" fontId="7" fillId="0" borderId="17" xfId="0" applyNumberFormat="1" applyFont="1" applyBorder="1" applyAlignment="1">
      <alignment horizontal="center" vertical="center"/>
    </xf>
    <xf numFmtId="166" fontId="5" fillId="3" borderId="17" xfId="2" applyNumberFormat="1" applyFont="1" applyFill="1" applyBorder="1" applyAlignment="1">
      <alignment horizontal="center" vertical="center"/>
    </xf>
    <xf numFmtId="164" fontId="5" fillId="3" borderId="17" xfId="2" applyNumberFormat="1" applyFont="1" applyFill="1" applyBorder="1" applyAlignment="1">
      <alignment horizontal="center" vertical="center"/>
    </xf>
    <xf numFmtId="168" fontId="17" fillId="0" borderId="0" xfId="0" applyNumberFormat="1" applyFont="1" applyAlignment="1">
      <alignment vertical="center"/>
    </xf>
    <xf numFmtId="0" fontId="17" fillId="0" borderId="0" xfId="0" applyFont="1" applyAlignment="1">
      <alignment vertical="top"/>
    </xf>
    <xf numFmtId="0" fontId="13" fillId="0" borderId="3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44" fontId="3" fillId="3" borderId="9" xfId="1" applyFont="1" applyFill="1" applyBorder="1" applyAlignment="1">
      <alignment horizontal="right" vertical="center"/>
    </xf>
    <xf numFmtId="44" fontId="3" fillId="3" borderId="36" xfId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 wrapText="1"/>
    </xf>
    <xf numFmtId="165" fontId="3" fillId="3" borderId="11" xfId="0" applyNumberFormat="1" applyFont="1" applyFill="1" applyBorder="1" applyAlignment="1">
      <alignment vertical="center" wrapText="1"/>
    </xf>
    <xf numFmtId="0" fontId="16" fillId="3" borderId="0" xfId="0" applyFont="1" applyFill="1"/>
    <xf numFmtId="0" fontId="6" fillId="6" borderId="8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166" fontId="6" fillId="6" borderId="37" xfId="0" applyNumberFormat="1" applyFont="1" applyFill="1" applyBorder="1" applyAlignment="1">
      <alignment horizontal="right" vertical="center"/>
    </xf>
    <xf numFmtId="0" fontId="6" fillId="6" borderId="16" xfId="0" applyFont="1" applyFill="1" applyBorder="1" applyAlignment="1">
      <alignment vertical="center" wrapText="1"/>
    </xf>
    <xf numFmtId="168" fontId="6" fillId="6" borderId="1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69" fontId="0" fillId="3" borderId="0" xfId="0" applyNumberFormat="1" applyFill="1" applyAlignment="1">
      <alignment vertical="center"/>
    </xf>
    <xf numFmtId="0" fontId="6" fillId="6" borderId="8" xfId="0" applyFont="1" applyFill="1" applyBorder="1" applyAlignment="1">
      <alignment horizontal="left" vertical="center"/>
    </xf>
    <xf numFmtId="0" fontId="6" fillId="6" borderId="36" xfId="0" applyFont="1" applyFill="1" applyBorder="1" applyAlignment="1">
      <alignment horizontal="left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right" vertical="center"/>
    </xf>
    <xf numFmtId="169" fontId="6" fillId="6" borderId="37" xfId="0" applyNumberFormat="1" applyFont="1" applyFill="1" applyBorder="1" applyAlignment="1">
      <alignment horizontal="right" vertical="center"/>
    </xf>
    <xf numFmtId="9" fontId="6" fillId="6" borderId="38" xfId="0" applyNumberFormat="1" applyFont="1" applyFill="1" applyBorder="1" applyAlignment="1">
      <alignment horizontal="center" vertical="center" wrapText="1"/>
    </xf>
    <xf numFmtId="170" fontId="6" fillId="6" borderId="23" xfId="0" applyNumberFormat="1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9" fontId="6" fillId="6" borderId="17" xfId="0" applyNumberFormat="1" applyFont="1" applyFill="1" applyBorder="1" applyAlignment="1">
      <alignment horizontal="center" vertical="center" wrapText="1"/>
    </xf>
    <xf numFmtId="170" fontId="6" fillId="6" borderId="18" xfId="0" applyNumberFormat="1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left" vertical="center"/>
    </xf>
    <xf numFmtId="0" fontId="6" fillId="6" borderId="41" xfId="0" applyFont="1" applyFill="1" applyBorder="1" applyAlignment="1">
      <alignment horizontal="left" vertical="center"/>
    </xf>
    <xf numFmtId="0" fontId="6" fillId="6" borderId="41" xfId="0" applyFont="1" applyFill="1" applyBorder="1" applyAlignment="1">
      <alignment horizontal="right" vertical="center"/>
    </xf>
    <xf numFmtId="166" fontId="6" fillId="6" borderId="41" xfId="0" applyNumberFormat="1" applyFont="1" applyFill="1" applyBorder="1" applyAlignment="1">
      <alignment horizontal="right" vertical="center"/>
    </xf>
    <xf numFmtId="169" fontId="6" fillId="6" borderId="41" xfId="0" applyNumberFormat="1" applyFont="1" applyFill="1" applyBorder="1" applyAlignment="1">
      <alignment horizontal="right" vertical="center"/>
    </xf>
    <xf numFmtId="171" fontId="6" fillId="6" borderId="27" xfId="0" applyNumberFormat="1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vertical="center"/>
    </xf>
    <xf numFmtId="44" fontId="8" fillId="7" borderId="29" xfId="1" applyFont="1" applyFill="1" applyBorder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 wrapText="1"/>
    </xf>
    <xf numFmtId="170" fontId="3" fillId="7" borderId="4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19" fillId="0" borderId="17" xfId="0" applyFont="1" applyBorder="1"/>
    <xf numFmtId="0" fontId="13" fillId="3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right" vertical="center"/>
    </xf>
    <xf numFmtId="0" fontId="7" fillId="0" borderId="17" xfId="0" applyFont="1" applyBorder="1"/>
    <xf numFmtId="0" fontId="7" fillId="0" borderId="17" xfId="0" applyFont="1" applyBorder="1" applyAlignment="1">
      <alignment horizontal="left" vertical="center" wrapText="1"/>
    </xf>
    <xf numFmtId="1" fontId="20" fillId="0" borderId="17" xfId="0" applyNumberFormat="1" applyFont="1" applyBorder="1" applyAlignment="1">
      <alignment horizontal="center" vertical="center"/>
    </xf>
    <xf numFmtId="1" fontId="21" fillId="3" borderId="17" xfId="3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3" xfId="0" applyFont="1" applyBorder="1" applyAlignment="1">
      <alignment horizontal="center" vertical="top"/>
    </xf>
  </cellXfs>
  <cellStyles count="8">
    <cellStyle name="Currency" xfId="1" builtinId="4"/>
    <cellStyle name="Currency 2" xfId="7"/>
    <cellStyle name="Currency 4" xfId="5"/>
    <cellStyle name="Normal" xfId="0" builtinId="0"/>
    <cellStyle name="Normal 2" xfId="4"/>
    <cellStyle name="Normal 3" xfId="3"/>
    <cellStyle name="Note" xfId="2" builtinId="10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D2F6834-FEE6-4355-AA15-0602006A5F2A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480130B-15B3-4654-9FAD-FEC65FEE1832}"/>
            </a:ext>
          </a:extLst>
        </xdr:cNvPr>
        <xdr:cNvSpPr txBox="1"/>
      </xdr:nvSpPr>
      <xdr:spPr>
        <a:xfrm>
          <a:off x="4114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0A013A8-3BA8-4E66-A2EB-6FF4C621636E}"/>
            </a:ext>
          </a:extLst>
        </xdr:cNvPr>
        <xdr:cNvSpPr txBox="1"/>
      </xdr:nvSpPr>
      <xdr:spPr>
        <a:xfrm>
          <a:off x="365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E77E738E-94DA-4488-9AD0-8F6E75E76963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A701364B-2A56-48FF-B66F-9C3EEBDB0EEC}"/>
            </a:ext>
          </a:extLst>
        </xdr:cNvPr>
        <xdr:cNvSpPr txBox="1"/>
      </xdr:nvSpPr>
      <xdr:spPr>
        <a:xfrm>
          <a:off x="4114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131B8BD3-E502-47CD-9E84-7B6AF99990AE}"/>
            </a:ext>
          </a:extLst>
        </xdr:cNvPr>
        <xdr:cNvSpPr txBox="1"/>
      </xdr:nvSpPr>
      <xdr:spPr>
        <a:xfrm>
          <a:off x="365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31EA25A2-F107-4171-A0C1-073D06560D0C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EA432170-B22F-4F4F-83F0-6EDADC32F8E6}"/>
            </a:ext>
          </a:extLst>
        </xdr:cNvPr>
        <xdr:cNvSpPr txBox="1"/>
      </xdr:nvSpPr>
      <xdr:spPr>
        <a:xfrm>
          <a:off x="4114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2C748103-C5A8-4EAD-BE19-67F6E2CB2CE4}"/>
            </a:ext>
          </a:extLst>
        </xdr:cNvPr>
        <xdr:cNvSpPr txBox="1"/>
      </xdr:nvSpPr>
      <xdr:spPr>
        <a:xfrm>
          <a:off x="3657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97E07F41-4F37-4531-B05C-FB8FDDA3C3B1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A1CB8DD7-4F67-41C6-9914-867BD96C1F3B}"/>
            </a:ext>
          </a:extLst>
        </xdr:cNvPr>
        <xdr:cNvSpPr txBox="1"/>
      </xdr:nvSpPr>
      <xdr:spPr>
        <a:xfrm>
          <a:off x="36140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1BBD8CFE-6159-424B-9A56-E5103DF7AD1F}"/>
            </a:ext>
          </a:extLst>
        </xdr:cNvPr>
        <xdr:cNvSpPr txBox="1"/>
      </xdr:nvSpPr>
      <xdr:spPr>
        <a:xfrm>
          <a:off x="31568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C082C784-1068-4626-89DB-726E310BCFBD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C9228518-CCFB-4389-89BE-7FE5817F0B39}"/>
            </a:ext>
          </a:extLst>
        </xdr:cNvPr>
        <xdr:cNvSpPr txBox="1"/>
      </xdr:nvSpPr>
      <xdr:spPr>
        <a:xfrm>
          <a:off x="36140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88FC454C-7B49-48DC-933C-81614E9F4AE6}"/>
            </a:ext>
          </a:extLst>
        </xdr:cNvPr>
        <xdr:cNvSpPr txBox="1"/>
      </xdr:nvSpPr>
      <xdr:spPr>
        <a:xfrm>
          <a:off x="31568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6500C8F4-98A3-4EF3-90E5-0037A634E042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ECFFBC7B-34A7-4B02-B9D1-235569BB8000}"/>
            </a:ext>
          </a:extLst>
        </xdr:cNvPr>
        <xdr:cNvSpPr txBox="1"/>
      </xdr:nvSpPr>
      <xdr:spPr>
        <a:xfrm>
          <a:off x="36140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46839413-03D3-4524-9592-9C97AA00D4B6}"/>
            </a:ext>
          </a:extLst>
        </xdr:cNvPr>
        <xdr:cNvSpPr txBox="1"/>
      </xdr:nvSpPr>
      <xdr:spPr>
        <a:xfrm>
          <a:off x="315685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2595BA96-4748-4795-B8CE-F6572D9D78E8}"/>
            </a:ext>
          </a:extLst>
        </xdr:cNvPr>
        <xdr:cNvSpPr txBox="1"/>
      </xdr:nvSpPr>
      <xdr:spPr>
        <a:xfrm>
          <a:off x="457200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ED38F511-33F3-497D-B69C-DDCFE452EA2F}"/>
            </a:ext>
          </a:extLst>
        </xdr:cNvPr>
        <xdr:cNvSpPr txBox="1"/>
      </xdr:nvSpPr>
      <xdr:spPr>
        <a:xfrm>
          <a:off x="36140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9D4E1C13-A0EF-4C5C-99C6-D060C694A29F}"/>
            </a:ext>
          </a:extLst>
        </xdr:cNvPr>
        <xdr:cNvSpPr txBox="1"/>
      </xdr:nvSpPr>
      <xdr:spPr>
        <a:xfrm>
          <a:off x="31568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DD13EF0C-B5D9-4D43-9AA5-B83C30C87FA9}"/>
            </a:ext>
          </a:extLst>
        </xdr:cNvPr>
        <xdr:cNvSpPr txBox="1"/>
      </xdr:nvSpPr>
      <xdr:spPr>
        <a:xfrm>
          <a:off x="457200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F659D434-4F40-4132-BEC3-F2BC33DA4BA8}"/>
            </a:ext>
          </a:extLst>
        </xdr:cNvPr>
        <xdr:cNvSpPr txBox="1"/>
      </xdr:nvSpPr>
      <xdr:spPr>
        <a:xfrm>
          <a:off x="36140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3DDC3EEF-88AC-44C5-A9C8-37192CC95440}"/>
            </a:ext>
          </a:extLst>
        </xdr:cNvPr>
        <xdr:cNvSpPr txBox="1"/>
      </xdr:nvSpPr>
      <xdr:spPr>
        <a:xfrm>
          <a:off x="31568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5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750C6B66-59A1-4BD4-B79B-B08D11006856}"/>
            </a:ext>
          </a:extLst>
        </xdr:cNvPr>
        <xdr:cNvSpPr txBox="1"/>
      </xdr:nvSpPr>
      <xdr:spPr>
        <a:xfrm>
          <a:off x="457200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5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5DF3231D-E5C4-4BE5-ABF6-F745F06ADE6A}"/>
            </a:ext>
          </a:extLst>
        </xdr:cNvPr>
        <xdr:cNvSpPr txBox="1"/>
      </xdr:nvSpPr>
      <xdr:spPr>
        <a:xfrm>
          <a:off x="36140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C2A6B8BE-DEFB-405F-A24D-FA4FA227E94A}"/>
            </a:ext>
          </a:extLst>
        </xdr:cNvPr>
        <xdr:cNvSpPr txBox="1"/>
      </xdr:nvSpPr>
      <xdr:spPr>
        <a:xfrm>
          <a:off x="3156857" y="4615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73E92868-6C14-46BD-B0D4-797A03B73836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D904266A-17DC-4E14-A728-F9477940B0A6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1E4A291F-5CB5-4CF6-B170-D67C0E6DC62B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E033B70-658F-4317-9453-AD6608524039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F22F7C3E-617C-4706-8F77-BFCB6887AC27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F1E64049-4FFF-4222-BC87-5AC7B15BC2B0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514CB8D8-F4A8-488C-A98C-5643583B4F8C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0F2DDCB-04C3-4E70-8263-F88CABC89723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A89229FC-55C5-42FB-B229-F1DD42246031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D8D822FD-914D-4A68-9C99-6A9E078BBE46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2A80932-3444-4CC0-9570-9B5220AE989E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BEA41E31-B49C-41D4-BE05-879261A7BA79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46057E4A-AFE1-4711-8A74-F85515B7E63E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885CBA22-02B6-4E75-9A75-92E2D1C38491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AC8F5BD6-4C6D-49BB-BF6C-F7DC9261D3A8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10B0EF69-C7E3-484E-91A8-5D4ECC7E12BA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92627B10-A0FB-4C63-B6F6-C15790B4B72E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5838BD8-C718-44F9-8DE9-B8F616862138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106500</xdr:colOff>
      <xdr:row>1</xdr:row>
      <xdr:rowOff>131084</xdr:rowOff>
    </xdr:from>
    <xdr:to>
      <xdr:col>2</xdr:col>
      <xdr:colOff>250371</xdr:colOff>
      <xdr:row>4</xdr:row>
      <xdr:rowOff>54429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D8B33496-9DD5-4AAE-8B87-334C913F0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00" y="607334"/>
          <a:ext cx="2125071" cy="67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zoomScale="70" zoomScaleNormal="70" zoomScaleSheetLayoutView="70" workbookViewId="0">
      <selection activeCell="P53" sqref="P53"/>
    </sheetView>
  </sheetViews>
  <sheetFormatPr defaultRowHeight="14.5" x14ac:dyDescent="0.35"/>
  <cols>
    <col min="1" max="1" width="12.81640625" customWidth="1"/>
    <col min="2" max="2" width="16" customWidth="1"/>
    <col min="3" max="3" width="13.54296875" customWidth="1"/>
    <col min="4" max="4" width="63.453125" customWidth="1"/>
    <col min="5" max="5" width="18.90625" customWidth="1"/>
    <col min="6" max="6" width="12.54296875" customWidth="1"/>
    <col min="7" max="7" width="14.08984375" customWidth="1"/>
    <col min="8" max="8" width="12.453125" customWidth="1"/>
    <col min="9" max="9" width="11.453125" customWidth="1"/>
    <col min="10" max="10" width="13.54296875" customWidth="1"/>
    <col min="11" max="11" width="13.6328125" customWidth="1"/>
    <col min="12" max="14" width="12.90625" customWidth="1"/>
    <col min="15" max="15" width="14.6328125" customWidth="1"/>
    <col min="16" max="16" width="17.453125" customWidth="1"/>
    <col min="17" max="17" width="10.54296875" bestFit="1" customWidth="1"/>
  </cols>
  <sheetData>
    <row r="1" spans="1:18" ht="37.75" customHeight="1" x14ac:dyDescent="0.35">
      <c r="A1" s="131" t="s">
        <v>59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8" s="74" customFormat="1" ht="15.5" x14ac:dyDescent="0.35">
      <c r="A2" s="134"/>
      <c r="B2" s="135"/>
      <c r="C2" s="135"/>
      <c r="D2" s="135"/>
      <c r="E2" s="136" t="s">
        <v>60</v>
      </c>
      <c r="F2" s="136"/>
      <c r="G2" s="137"/>
      <c r="H2" s="137"/>
      <c r="I2" s="137"/>
      <c r="J2" s="137"/>
      <c r="K2" s="137"/>
      <c r="L2" s="137"/>
      <c r="M2" s="137"/>
      <c r="N2" s="137"/>
      <c r="O2" s="137"/>
      <c r="P2" s="138"/>
      <c r="Q2"/>
      <c r="R2" s="73"/>
    </row>
    <row r="3" spans="1:18" s="74" customFormat="1" ht="21" customHeight="1" x14ac:dyDescent="0.35">
      <c r="A3" s="134"/>
      <c r="B3" s="135"/>
      <c r="C3" s="135"/>
      <c r="D3" s="135"/>
      <c r="E3" s="136" t="s">
        <v>61</v>
      </c>
      <c r="F3" s="136"/>
      <c r="G3" s="137"/>
      <c r="H3" s="137"/>
      <c r="I3" s="137"/>
      <c r="J3" s="137"/>
      <c r="K3" s="137"/>
      <c r="L3" s="137"/>
      <c r="M3" s="137"/>
      <c r="N3" s="137"/>
      <c r="O3" s="137"/>
      <c r="P3" s="138"/>
      <c r="Q3"/>
      <c r="R3" s="73"/>
    </row>
    <row r="4" spans="1:18" s="74" customFormat="1" ht="21" customHeight="1" x14ac:dyDescent="0.35">
      <c r="A4" s="134"/>
      <c r="B4" s="135"/>
      <c r="C4" s="135"/>
      <c r="D4" s="135"/>
      <c r="E4" s="136" t="s">
        <v>62</v>
      </c>
      <c r="F4" s="136"/>
      <c r="G4" s="139"/>
      <c r="H4" s="137"/>
      <c r="I4" s="137"/>
      <c r="J4" s="137"/>
      <c r="K4" s="137"/>
      <c r="L4" s="137"/>
      <c r="M4" s="137"/>
      <c r="N4" s="137"/>
      <c r="O4" s="137"/>
      <c r="P4" s="138"/>
      <c r="Q4"/>
      <c r="R4" s="73"/>
    </row>
    <row r="5" spans="1:18" s="74" customFormat="1" ht="16" thickBot="1" x14ac:dyDescent="0.4">
      <c r="A5" s="134"/>
      <c r="B5" s="135"/>
      <c r="C5" s="135"/>
      <c r="D5" s="135"/>
      <c r="E5" s="140"/>
      <c r="F5" s="140"/>
      <c r="G5" s="135"/>
      <c r="H5" s="135"/>
      <c r="I5" s="135"/>
      <c r="J5" s="135"/>
      <c r="K5" s="135"/>
      <c r="L5" s="135"/>
      <c r="M5" s="135"/>
      <c r="N5" s="135"/>
      <c r="O5" s="135"/>
      <c r="P5" s="141"/>
      <c r="Q5"/>
      <c r="R5" s="73"/>
    </row>
    <row r="6" spans="1:18" s="56" customFormat="1" ht="42.5" thickTop="1" x14ac:dyDescent="0.35">
      <c r="A6" s="50" t="s">
        <v>0</v>
      </c>
      <c r="B6" s="51" t="s">
        <v>1</v>
      </c>
      <c r="C6" s="51" t="s">
        <v>2</v>
      </c>
      <c r="D6" s="52" t="s">
        <v>3</v>
      </c>
      <c r="E6" s="52" t="s">
        <v>4</v>
      </c>
      <c r="F6" s="52" t="s">
        <v>5</v>
      </c>
      <c r="G6" s="52" t="s">
        <v>6</v>
      </c>
      <c r="H6" s="52" t="s">
        <v>69</v>
      </c>
      <c r="I6" s="53" t="s">
        <v>25</v>
      </c>
      <c r="J6" s="126" t="s">
        <v>19</v>
      </c>
      <c r="K6" s="127"/>
      <c r="L6" s="128"/>
      <c r="M6" s="75" t="s">
        <v>26</v>
      </c>
      <c r="N6" s="52" t="s">
        <v>27</v>
      </c>
      <c r="O6" s="52" t="s">
        <v>7</v>
      </c>
      <c r="P6" s="55" t="s">
        <v>8</v>
      </c>
    </row>
    <row r="7" spans="1:18" s="56" customFormat="1" ht="14.25" customHeight="1" x14ac:dyDescent="0.35">
      <c r="A7" s="57"/>
      <c r="B7" s="58"/>
      <c r="C7" s="58"/>
      <c r="D7" s="59"/>
      <c r="E7" s="60"/>
      <c r="F7" s="61"/>
      <c r="G7" s="61"/>
      <c r="H7" s="61"/>
      <c r="I7" s="61"/>
      <c r="J7" s="62" t="s">
        <v>20</v>
      </c>
      <c r="K7" s="62" t="s">
        <v>21</v>
      </c>
      <c r="L7" s="62" t="s">
        <v>22</v>
      </c>
      <c r="M7" s="63"/>
      <c r="N7" s="54"/>
      <c r="O7" s="64"/>
      <c r="P7" s="65"/>
    </row>
    <row r="8" spans="1:18" ht="14.25" customHeight="1" x14ac:dyDescent="0.35">
      <c r="A8" s="41"/>
      <c r="B8" s="42"/>
      <c r="C8" s="42"/>
      <c r="D8" s="43"/>
      <c r="E8" s="44" t="s">
        <v>9</v>
      </c>
      <c r="F8" s="45"/>
      <c r="G8" s="45"/>
      <c r="H8" s="45"/>
      <c r="I8" s="45"/>
      <c r="J8" s="48"/>
      <c r="K8" s="48"/>
      <c r="L8" s="48"/>
      <c r="M8" s="48"/>
      <c r="N8" s="48"/>
      <c r="O8" s="46"/>
      <c r="P8" s="47"/>
    </row>
    <row r="9" spans="1:18" ht="15" customHeight="1" x14ac:dyDescent="0.35">
      <c r="A9" s="1">
        <f>IF(G9&lt;&gt;"",1+MAX($A$6:A8),"")</f>
        <v>1</v>
      </c>
      <c r="B9" s="2"/>
      <c r="C9" s="2"/>
      <c r="D9" s="121" t="s">
        <v>10</v>
      </c>
      <c r="E9" s="11" t="s">
        <v>11</v>
      </c>
      <c r="F9" s="3">
        <v>1</v>
      </c>
      <c r="G9" s="4">
        <v>0</v>
      </c>
      <c r="H9" s="5">
        <f t="shared" ref="H9:H15" si="0">(G9*F9)+F9</f>
        <v>1</v>
      </c>
      <c r="I9" s="40">
        <f>J9*H9</f>
        <v>0</v>
      </c>
      <c r="J9" s="6">
        <v>0</v>
      </c>
      <c r="K9" s="20">
        <v>0</v>
      </c>
      <c r="L9" s="20">
        <v>0</v>
      </c>
      <c r="M9" s="7"/>
      <c r="N9" s="7"/>
      <c r="O9" s="8">
        <v>0</v>
      </c>
      <c r="P9" s="129">
        <v>0</v>
      </c>
    </row>
    <row r="10" spans="1:18" ht="15.5" x14ac:dyDescent="0.35">
      <c r="A10" s="9">
        <f>IF(G10&lt;&gt;"",1+MAX($A$6:A9),"")</f>
        <v>2</v>
      </c>
      <c r="B10" s="10"/>
      <c r="C10" s="10"/>
      <c r="D10" s="121" t="s">
        <v>12</v>
      </c>
      <c r="E10" s="11" t="s">
        <v>11</v>
      </c>
      <c r="F10" s="11">
        <v>1</v>
      </c>
      <c r="G10" s="12">
        <v>0</v>
      </c>
      <c r="H10" s="13">
        <f t="shared" si="0"/>
        <v>1</v>
      </c>
      <c r="I10" s="40">
        <f t="shared" ref="I10:I15" si="1">J10*H10</f>
        <v>0</v>
      </c>
      <c r="J10" s="6">
        <v>0</v>
      </c>
      <c r="K10" s="20">
        <v>0</v>
      </c>
      <c r="L10" s="20">
        <v>0</v>
      </c>
      <c r="M10" s="14"/>
      <c r="N10" s="14"/>
      <c r="O10" s="15">
        <v>0</v>
      </c>
      <c r="P10" s="130"/>
    </row>
    <row r="11" spans="1:18" ht="15.5" x14ac:dyDescent="0.35">
      <c r="A11" s="9">
        <f>IF(G11&lt;&gt;"",1+MAX($A$6:A10),"")</f>
        <v>3</v>
      </c>
      <c r="B11" s="10"/>
      <c r="C11" s="10"/>
      <c r="D11" s="121" t="s">
        <v>13</v>
      </c>
      <c r="E11" s="11" t="s">
        <v>11</v>
      </c>
      <c r="F11" s="11">
        <v>1</v>
      </c>
      <c r="G11" s="12">
        <v>0</v>
      </c>
      <c r="H11" s="13">
        <f t="shared" si="0"/>
        <v>1</v>
      </c>
      <c r="I11" s="40">
        <f t="shared" si="1"/>
        <v>0</v>
      </c>
      <c r="J11" s="6">
        <v>0</v>
      </c>
      <c r="K11" s="20">
        <v>0</v>
      </c>
      <c r="L11" s="20">
        <v>0</v>
      </c>
      <c r="M11" s="14"/>
      <c r="N11" s="14"/>
      <c r="O11" s="15">
        <v>0</v>
      </c>
      <c r="P11" s="130"/>
    </row>
    <row r="12" spans="1:18" ht="15.5" x14ac:dyDescent="0.35">
      <c r="A12" s="9">
        <f>IF(G12&lt;&gt;"",1+MAX($A$6:A11),"")</f>
        <v>4</v>
      </c>
      <c r="B12" s="10"/>
      <c r="C12" s="10"/>
      <c r="D12" s="121" t="s">
        <v>14</v>
      </c>
      <c r="E12" s="11" t="s">
        <v>11</v>
      </c>
      <c r="F12" s="11">
        <v>1</v>
      </c>
      <c r="G12" s="12">
        <v>0</v>
      </c>
      <c r="H12" s="13">
        <f t="shared" si="0"/>
        <v>1</v>
      </c>
      <c r="I12" s="40">
        <f t="shared" si="1"/>
        <v>0</v>
      </c>
      <c r="J12" s="6">
        <v>0</v>
      </c>
      <c r="K12" s="20">
        <v>0</v>
      </c>
      <c r="L12" s="20">
        <v>0</v>
      </c>
      <c r="M12" s="14"/>
      <c r="N12" s="14"/>
      <c r="O12" s="15">
        <f>+L12+K12</f>
        <v>0</v>
      </c>
      <c r="P12" s="130"/>
    </row>
    <row r="13" spans="1:18" ht="15.5" x14ac:dyDescent="0.35">
      <c r="A13" s="9">
        <f>IF(G13&lt;&gt;"",1+MAX($A$6:A12),"")</f>
        <v>5</v>
      </c>
      <c r="B13" s="10"/>
      <c r="C13" s="10"/>
      <c r="D13" s="121" t="s">
        <v>15</v>
      </c>
      <c r="E13" s="11" t="s">
        <v>11</v>
      </c>
      <c r="F13" s="11">
        <v>1</v>
      </c>
      <c r="G13" s="12">
        <v>0</v>
      </c>
      <c r="H13" s="13">
        <f t="shared" si="0"/>
        <v>1</v>
      </c>
      <c r="I13" s="40">
        <f t="shared" si="1"/>
        <v>0</v>
      </c>
      <c r="J13" s="6">
        <v>0</v>
      </c>
      <c r="K13" s="20">
        <v>0</v>
      </c>
      <c r="L13" s="20">
        <v>0</v>
      </c>
      <c r="M13" s="14"/>
      <c r="N13" s="14"/>
      <c r="O13" s="15">
        <f>+L13+K13</f>
        <v>0</v>
      </c>
      <c r="P13" s="130"/>
    </row>
    <row r="14" spans="1:18" ht="15.5" x14ac:dyDescent="0.35">
      <c r="A14" s="9">
        <f>IF(G14&lt;&gt;"",1+MAX($A$6:A13),"")</f>
        <v>6</v>
      </c>
      <c r="B14" s="10"/>
      <c r="C14" s="10"/>
      <c r="D14" s="121" t="s">
        <v>16</v>
      </c>
      <c r="E14" s="11" t="s">
        <v>11</v>
      </c>
      <c r="F14" s="11">
        <v>1</v>
      </c>
      <c r="G14" s="12">
        <v>0</v>
      </c>
      <c r="H14" s="13">
        <f t="shared" si="0"/>
        <v>1</v>
      </c>
      <c r="I14" s="40">
        <f t="shared" si="1"/>
        <v>0</v>
      </c>
      <c r="J14" s="6">
        <v>0</v>
      </c>
      <c r="K14" s="20">
        <v>0</v>
      </c>
      <c r="L14" s="20">
        <v>0</v>
      </c>
      <c r="M14" s="14"/>
      <c r="N14" s="14"/>
      <c r="O14" s="15">
        <f>+L14+K14</f>
        <v>0</v>
      </c>
      <c r="P14" s="130"/>
    </row>
    <row r="15" spans="1:18" ht="16" thickBot="1" x14ac:dyDescent="0.4">
      <c r="A15" s="25">
        <f>IF(G15&lt;&gt;"",1+MAX($A$6:A14),"")</f>
        <v>7</v>
      </c>
      <c r="B15" s="26"/>
      <c r="C15" s="26"/>
      <c r="D15" s="121" t="s">
        <v>17</v>
      </c>
      <c r="E15" s="11" t="s">
        <v>11</v>
      </c>
      <c r="F15" s="27">
        <v>1</v>
      </c>
      <c r="G15" s="28">
        <v>0</v>
      </c>
      <c r="H15" s="29">
        <f t="shared" si="0"/>
        <v>1</v>
      </c>
      <c r="I15" s="40">
        <f t="shared" si="1"/>
        <v>0</v>
      </c>
      <c r="J15" s="30">
        <v>0</v>
      </c>
      <c r="K15" s="31">
        <v>0</v>
      </c>
      <c r="L15" s="31">
        <v>0</v>
      </c>
      <c r="M15" s="32"/>
      <c r="N15" s="32"/>
      <c r="O15" s="33">
        <f>+L15+K15</f>
        <v>0</v>
      </c>
      <c r="P15" s="130"/>
    </row>
    <row r="16" spans="1:18" ht="15.5" thickBot="1" x14ac:dyDescent="0.4">
      <c r="A16" s="34" t="str">
        <f>IF(G16&lt;&gt;"",1+MAX($A$6:A15),"")</f>
        <v/>
      </c>
      <c r="B16" s="35"/>
      <c r="C16" s="35"/>
      <c r="D16" s="36"/>
      <c r="E16" s="36"/>
      <c r="F16" s="36"/>
      <c r="G16" s="36"/>
      <c r="H16" s="36"/>
      <c r="I16" s="36"/>
      <c r="J16" s="36"/>
      <c r="K16" s="37"/>
      <c r="L16" s="37"/>
      <c r="M16" s="37"/>
      <c r="N16" s="37"/>
      <c r="O16" s="38" t="s">
        <v>18</v>
      </c>
      <c r="P16" s="39">
        <f>SUM(P9)</f>
        <v>0</v>
      </c>
    </row>
    <row r="17" spans="1:16" ht="15" x14ac:dyDescent="0.35">
      <c r="A17" s="17" t="str">
        <f>IF(G17&lt;&gt;"",1+MAX($A$6:A16),"")</f>
        <v/>
      </c>
      <c r="B17" s="114"/>
      <c r="C17" s="114"/>
      <c r="D17" s="115"/>
      <c r="E17" s="115"/>
      <c r="F17" s="115"/>
      <c r="G17" s="115"/>
      <c r="H17" s="115"/>
      <c r="I17" s="115"/>
      <c r="J17" s="115"/>
      <c r="K17" s="18"/>
      <c r="L17" s="18"/>
      <c r="M17" s="18"/>
      <c r="N17" s="18"/>
      <c r="O17" s="116"/>
      <c r="P17" s="19"/>
    </row>
    <row r="18" spans="1:16" ht="17.399999999999999" customHeight="1" x14ac:dyDescent="0.35">
      <c r="A18" s="41" t="str">
        <f>IF(G18&lt;&gt;"",1+MAX($A$6:A17),"")</f>
        <v/>
      </c>
      <c r="B18" s="42"/>
      <c r="C18" s="42"/>
      <c r="D18" s="43"/>
      <c r="E18" s="49" t="s">
        <v>34</v>
      </c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47"/>
    </row>
    <row r="19" spans="1:16" ht="15.5" x14ac:dyDescent="0.35">
      <c r="A19" s="9" t="str">
        <f>IF(G19&lt;&gt;"",1+MAX($A$6:A18),"")</f>
        <v/>
      </c>
      <c r="B19" s="22"/>
      <c r="C19" s="22"/>
      <c r="D19" s="118" t="s">
        <v>58</v>
      </c>
      <c r="E19" s="11"/>
      <c r="F19" s="24"/>
      <c r="G19" s="12"/>
      <c r="H19" s="13"/>
      <c r="I19" s="70"/>
      <c r="J19" s="71"/>
      <c r="K19" s="72"/>
      <c r="L19" s="72"/>
      <c r="M19" s="72"/>
      <c r="N19" s="72"/>
      <c r="O19" s="15"/>
      <c r="P19" s="16"/>
    </row>
    <row r="20" spans="1:16" ht="15.5" x14ac:dyDescent="0.35">
      <c r="A20" s="9">
        <f>IF(G20&lt;&gt;"",1+MAX($A$6:A19),"")</f>
        <v>8</v>
      </c>
      <c r="B20" s="22"/>
      <c r="C20" s="22"/>
      <c r="D20" s="120" t="s">
        <v>35</v>
      </c>
      <c r="E20" s="11" t="s">
        <v>24</v>
      </c>
      <c r="F20" s="123">
        <v>41844</v>
      </c>
      <c r="G20" s="12">
        <v>0.05</v>
      </c>
      <c r="H20" s="13">
        <f t="shared" ref="H20:H22" si="2">(G20*F20)+F20</f>
        <v>43936.2</v>
      </c>
      <c r="I20" s="70">
        <f t="shared" ref="I20:I22" si="3">J20*H20</f>
        <v>0</v>
      </c>
      <c r="J20" s="71">
        <v>0</v>
      </c>
      <c r="K20" s="72">
        <v>0</v>
      </c>
      <c r="L20" s="72">
        <f t="shared" ref="L20:L22" si="4">K20*J20</f>
        <v>0</v>
      </c>
      <c r="M20" s="72">
        <v>0</v>
      </c>
      <c r="N20" s="72">
        <v>0</v>
      </c>
      <c r="O20" s="15">
        <f t="shared" ref="O20:O22" si="5">L20+M20+N20</f>
        <v>0</v>
      </c>
      <c r="P20" s="16">
        <f t="shared" ref="P20:P22" si="6">H20*O20</f>
        <v>0</v>
      </c>
    </row>
    <row r="21" spans="1:16" ht="15.5" x14ac:dyDescent="0.35">
      <c r="A21" s="9">
        <f>IF(G21&lt;&gt;"",1+MAX($A$6:A20),"")</f>
        <v>9</v>
      </c>
      <c r="B21" s="22"/>
      <c r="C21" s="22"/>
      <c r="D21" s="120" t="s">
        <v>36</v>
      </c>
      <c r="E21" s="11" t="s">
        <v>41</v>
      </c>
      <c r="F21" s="123">
        <v>753</v>
      </c>
      <c r="G21" s="12">
        <v>0.05</v>
      </c>
      <c r="H21" s="13">
        <f t="shared" si="2"/>
        <v>790.65</v>
      </c>
      <c r="I21" s="70">
        <f t="shared" si="3"/>
        <v>0</v>
      </c>
      <c r="J21" s="71">
        <v>0</v>
      </c>
      <c r="K21" s="72">
        <v>0</v>
      </c>
      <c r="L21" s="72">
        <f t="shared" ref="L21:L22" si="7">K21*J21</f>
        <v>0</v>
      </c>
      <c r="M21" s="72">
        <v>0</v>
      </c>
      <c r="N21" s="72">
        <v>0</v>
      </c>
      <c r="O21" s="15">
        <f t="shared" ref="O21:O22" si="8">L21+M21+N21</f>
        <v>0</v>
      </c>
      <c r="P21" s="16">
        <f t="shared" ref="P21:P22" si="9">H21*O21</f>
        <v>0</v>
      </c>
    </row>
    <row r="22" spans="1:16" ht="15.5" x14ac:dyDescent="0.35">
      <c r="A22" s="9">
        <f>IF(G22&lt;&gt;"",1+MAX($A$6:A21),"")</f>
        <v>10</v>
      </c>
      <c r="B22" s="22"/>
      <c r="C22" s="22"/>
      <c r="D22" s="120" t="s">
        <v>37</v>
      </c>
      <c r="E22" s="11" t="s">
        <v>41</v>
      </c>
      <c r="F22" s="123">
        <v>3347</v>
      </c>
      <c r="G22" s="12">
        <v>0.05</v>
      </c>
      <c r="H22" s="13">
        <f t="shared" si="2"/>
        <v>3514.35</v>
      </c>
      <c r="I22" s="70">
        <f t="shared" si="3"/>
        <v>0</v>
      </c>
      <c r="J22" s="71">
        <v>0</v>
      </c>
      <c r="K22" s="72">
        <v>0</v>
      </c>
      <c r="L22" s="72">
        <f t="shared" si="7"/>
        <v>0</v>
      </c>
      <c r="M22" s="72">
        <v>0</v>
      </c>
      <c r="N22" s="72">
        <v>0</v>
      </c>
      <c r="O22" s="15">
        <f t="shared" si="8"/>
        <v>0</v>
      </c>
      <c r="P22" s="16">
        <f t="shared" si="9"/>
        <v>0</v>
      </c>
    </row>
    <row r="23" spans="1:16" ht="15.5" x14ac:dyDescent="0.35">
      <c r="A23" s="9" t="str">
        <f>IF(G23&lt;&gt;"",1+MAX($A$6:A22),"")</f>
        <v/>
      </c>
      <c r="B23" s="22"/>
      <c r="C23" s="22"/>
      <c r="D23" s="119"/>
      <c r="E23" s="11"/>
      <c r="F23" s="124"/>
      <c r="G23" s="12"/>
      <c r="H23" s="13"/>
      <c r="I23" s="70"/>
      <c r="J23" s="71"/>
      <c r="K23" s="72"/>
      <c r="L23" s="72"/>
      <c r="M23" s="72"/>
      <c r="N23" s="72"/>
      <c r="O23" s="15"/>
      <c r="P23" s="16"/>
    </row>
    <row r="24" spans="1:16" ht="15.5" x14ac:dyDescent="0.35">
      <c r="A24" s="9" t="str">
        <f>IF(G24&lt;&gt;"",1+MAX($A$6:A23),"")</f>
        <v/>
      </c>
      <c r="B24" s="69"/>
      <c r="C24" s="69"/>
      <c r="D24" s="118" t="s">
        <v>38</v>
      </c>
      <c r="E24" s="11"/>
      <c r="F24" s="124"/>
      <c r="G24" s="12"/>
      <c r="H24" s="13"/>
      <c r="I24" s="70"/>
      <c r="J24" s="71"/>
      <c r="K24" s="72"/>
      <c r="L24" s="72"/>
      <c r="M24" s="72"/>
      <c r="N24" s="72"/>
      <c r="O24" s="15"/>
      <c r="P24" s="16"/>
    </row>
    <row r="25" spans="1:16" ht="15.5" x14ac:dyDescent="0.35">
      <c r="A25" s="9">
        <f>IF(G25&lt;&gt;"",1+MAX($A$6:A24),"")</f>
        <v>11</v>
      </c>
      <c r="B25" s="69"/>
      <c r="C25" s="69"/>
      <c r="D25" s="121" t="s">
        <v>40</v>
      </c>
      <c r="E25" s="11" t="s">
        <v>23</v>
      </c>
      <c r="F25" s="124">
        <v>67174</v>
      </c>
      <c r="G25" s="12">
        <v>0.1</v>
      </c>
      <c r="H25" s="13">
        <f t="shared" ref="H25" si="10">(G25*F25)+F25</f>
        <v>73891.399999999994</v>
      </c>
      <c r="I25" s="70">
        <f t="shared" ref="I25" si="11">J25*H25</f>
        <v>0</v>
      </c>
      <c r="J25" s="71">
        <v>0</v>
      </c>
      <c r="K25" s="72">
        <v>0</v>
      </c>
      <c r="L25" s="72">
        <f t="shared" ref="L25:L26" si="12">K25*J25</f>
        <v>0</v>
      </c>
      <c r="M25" s="72">
        <v>0</v>
      </c>
      <c r="N25" s="72">
        <v>0</v>
      </c>
      <c r="O25" s="15">
        <f t="shared" ref="O25:O26" si="13">L25+M25+N25</f>
        <v>0</v>
      </c>
      <c r="P25" s="16">
        <f t="shared" ref="P25:P26" si="14">H25*O25</f>
        <v>0</v>
      </c>
    </row>
    <row r="26" spans="1:16" ht="15.5" x14ac:dyDescent="0.35">
      <c r="A26" s="9">
        <f>IF(G26&lt;&gt;"",1+MAX($A$6:A25),"")</f>
        <v>12</v>
      </c>
      <c r="B26" s="69"/>
      <c r="C26" s="69"/>
      <c r="D26" s="121" t="s">
        <v>42</v>
      </c>
      <c r="E26" s="11" t="s">
        <v>23</v>
      </c>
      <c r="F26" s="124">
        <v>497</v>
      </c>
      <c r="G26" s="12">
        <v>0.1</v>
      </c>
      <c r="H26" s="13">
        <f t="shared" ref="H26" si="15">(G26*F26)+F26</f>
        <v>546.70000000000005</v>
      </c>
      <c r="I26" s="70">
        <f t="shared" ref="I26" si="16">J26*H26</f>
        <v>0</v>
      </c>
      <c r="J26" s="71">
        <v>0</v>
      </c>
      <c r="K26" s="72">
        <v>0</v>
      </c>
      <c r="L26" s="72">
        <f t="shared" si="12"/>
        <v>0</v>
      </c>
      <c r="M26" s="72">
        <v>0</v>
      </c>
      <c r="N26" s="72">
        <v>0</v>
      </c>
      <c r="O26" s="15">
        <f t="shared" si="13"/>
        <v>0</v>
      </c>
      <c r="P26" s="16">
        <f t="shared" si="14"/>
        <v>0</v>
      </c>
    </row>
    <row r="27" spans="1:16" ht="15.5" x14ac:dyDescent="0.35">
      <c r="A27" s="9" t="str">
        <f>IF(G27&lt;&gt;"",1+MAX($A$6:A26),"")</f>
        <v/>
      </c>
      <c r="B27" s="22"/>
      <c r="C27" s="22"/>
      <c r="D27" s="119"/>
      <c r="E27" s="11"/>
      <c r="F27" s="124"/>
      <c r="G27" s="12"/>
      <c r="H27" s="13"/>
      <c r="I27" s="70"/>
      <c r="J27" s="71"/>
      <c r="K27" s="72"/>
      <c r="L27" s="72"/>
      <c r="M27" s="72"/>
      <c r="N27" s="72"/>
      <c r="O27" s="15"/>
      <c r="P27" s="16"/>
    </row>
    <row r="28" spans="1:16" ht="15.5" x14ac:dyDescent="0.35">
      <c r="A28" s="9" t="str">
        <f>IF(G28&lt;&gt;"",1+MAX($A$6:A27),"")</f>
        <v/>
      </c>
      <c r="B28" s="22"/>
      <c r="C28" s="22"/>
      <c r="D28" s="118" t="s">
        <v>43</v>
      </c>
      <c r="E28" s="11"/>
      <c r="F28" s="124"/>
      <c r="G28" s="12"/>
      <c r="H28" s="13"/>
      <c r="I28" s="70"/>
      <c r="J28" s="71"/>
      <c r="K28" s="72"/>
      <c r="L28" s="72"/>
      <c r="M28" s="72"/>
      <c r="N28" s="72"/>
      <c r="O28" s="15"/>
      <c r="P28" s="16"/>
    </row>
    <row r="29" spans="1:16" ht="15.5" x14ac:dyDescent="0.35">
      <c r="A29" s="9">
        <f>IF(G29&lt;&gt;"",1+MAX($A$6:A28),"")</f>
        <v>13</v>
      </c>
      <c r="B29" s="22"/>
      <c r="C29" s="22"/>
      <c r="D29" s="122" t="s">
        <v>44</v>
      </c>
      <c r="E29" s="11" t="s">
        <v>24</v>
      </c>
      <c r="F29" s="11">
        <v>4668</v>
      </c>
      <c r="G29" s="12">
        <v>0.05</v>
      </c>
      <c r="H29" s="13">
        <f t="shared" ref="H29" si="17">(G29*F29)+F29</f>
        <v>4901.3999999999996</v>
      </c>
      <c r="I29" s="70">
        <f t="shared" ref="I29" si="18">J29*H29</f>
        <v>0</v>
      </c>
      <c r="J29" s="71">
        <v>0</v>
      </c>
      <c r="K29" s="72">
        <v>0</v>
      </c>
      <c r="L29" s="72">
        <f t="shared" ref="L29" si="19">K29*J29</f>
        <v>0</v>
      </c>
      <c r="M29" s="72">
        <v>0</v>
      </c>
      <c r="N29" s="72">
        <v>0</v>
      </c>
      <c r="O29" s="15">
        <f t="shared" ref="O29" si="20">L29+M29+N29</f>
        <v>0</v>
      </c>
      <c r="P29" s="16">
        <f t="shared" ref="P29" si="21">H29*O29</f>
        <v>0</v>
      </c>
    </row>
    <row r="30" spans="1:16" ht="15.5" x14ac:dyDescent="0.35">
      <c r="A30" s="9" t="str">
        <f>IF(G30&lt;&gt;"",1+MAX($A$6:A29),"")</f>
        <v/>
      </c>
      <c r="B30" s="22"/>
      <c r="C30" s="22"/>
      <c r="D30" s="119"/>
      <c r="E30" s="11"/>
      <c r="F30" s="124"/>
      <c r="G30" s="12"/>
      <c r="H30" s="13"/>
      <c r="I30" s="70"/>
      <c r="J30" s="71"/>
      <c r="K30" s="72"/>
      <c r="L30" s="72"/>
      <c r="M30" s="72"/>
      <c r="N30" s="72"/>
      <c r="O30" s="15"/>
      <c r="P30" s="16"/>
    </row>
    <row r="31" spans="1:16" ht="15.5" x14ac:dyDescent="0.35">
      <c r="A31" s="9" t="str">
        <f>IF(G31&lt;&gt;"",1+MAX($A$6:A30),"")</f>
        <v/>
      </c>
      <c r="B31" s="69"/>
      <c r="C31" s="69"/>
      <c r="D31" s="118" t="s">
        <v>28</v>
      </c>
      <c r="E31" s="11"/>
      <c r="F31" s="124"/>
      <c r="G31" s="12"/>
      <c r="H31" s="13"/>
      <c r="I31" s="70"/>
      <c r="J31" s="71"/>
      <c r="K31" s="72"/>
      <c r="L31" s="72"/>
      <c r="M31" s="72"/>
      <c r="N31" s="72"/>
      <c r="O31" s="15"/>
      <c r="P31" s="16"/>
    </row>
    <row r="32" spans="1:16" ht="15.5" x14ac:dyDescent="0.35">
      <c r="A32" s="9">
        <f>IF(G32&lt;&gt;"",1+MAX($A$6:A31),"")</f>
        <v>14</v>
      </c>
      <c r="B32" s="22"/>
      <c r="C32" s="22"/>
      <c r="D32" s="121" t="s">
        <v>45</v>
      </c>
      <c r="E32" s="11" t="s">
        <v>23</v>
      </c>
      <c r="F32" s="11">
        <v>5268</v>
      </c>
      <c r="G32" s="12">
        <v>0.1</v>
      </c>
      <c r="H32" s="13">
        <f t="shared" ref="H32:H33" si="22">(G32*F32)+F32</f>
        <v>5794.8</v>
      </c>
      <c r="I32" s="70">
        <f t="shared" ref="I32:I33" si="23">J32*H32</f>
        <v>0</v>
      </c>
      <c r="J32" s="71">
        <v>0</v>
      </c>
      <c r="K32" s="72">
        <v>0</v>
      </c>
      <c r="L32" s="72">
        <f t="shared" ref="L32:L34" si="24">K32*J32</f>
        <v>0</v>
      </c>
      <c r="M32" s="72">
        <v>0</v>
      </c>
      <c r="N32" s="72">
        <v>0</v>
      </c>
      <c r="O32" s="15">
        <f t="shared" ref="O32:O34" si="25">L32+M32+N32</f>
        <v>0</v>
      </c>
      <c r="P32" s="16">
        <f t="shared" ref="P32:P34" si="26">H32*O32</f>
        <v>0</v>
      </c>
    </row>
    <row r="33" spans="1:16" ht="15.5" x14ac:dyDescent="0.35">
      <c r="A33" s="9">
        <f>IF(G33&lt;&gt;"",1+MAX($A$6:A32),"")</f>
        <v>15</v>
      </c>
      <c r="B33" s="22"/>
      <c r="C33" s="22"/>
      <c r="D33" s="121" t="s">
        <v>46</v>
      </c>
      <c r="E33" s="11" t="s">
        <v>23</v>
      </c>
      <c r="F33" s="124">
        <v>2446</v>
      </c>
      <c r="G33" s="12">
        <v>0.1</v>
      </c>
      <c r="H33" s="13">
        <f t="shared" si="22"/>
        <v>2690.6</v>
      </c>
      <c r="I33" s="70">
        <f t="shared" si="23"/>
        <v>0</v>
      </c>
      <c r="J33" s="71">
        <v>0</v>
      </c>
      <c r="K33" s="72">
        <v>0</v>
      </c>
      <c r="L33" s="72">
        <f t="shared" si="24"/>
        <v>0</v>
      </c>
      <c r="M33" s="72">
        <v>0</v>
      </c>
      <c r="N33" s="72">
        <v>0</v>
      </c>
      <c r="O33" s="15">
        <f t="shared" si="25"/>
        <v>0</v>
      </c>
      <c r="P33" s="16">
        <f t="shared" si="26"/>
        <v>0</v>
      </c>
    </row>
    <row r="34" spans="1:16" ht="15.5" x14ac:dyDescent="0.35">
      <c r="A34" s="9">
        <f>IF(G34&lt;&gt;"",1+MAX($A$6:A33),"")</f>
        <v>16</v>
      </c>
      <c r="B34" s="22"/>
      <c r="C34" s="22"/>
      <c r="D34" s="121" t="s">
        <v>29</v>
      </c>
      <c r="E34" s="11" t="s">
        <v>23</v>
      </c>
      <c r="F34" s="124">
        <v>19988</v>
      </c>
      <c r="G34" s="12">
        <v>0.1</v>
      </c>
      <c r="H34" s="13">
        <f>(G34*F34)+F34</f>
        <v>21986.799999999999</v>
      </c>
      <c r="I34" s="70">
        <f>J34*H34</f>
        <v>0</v>
      </c>
      <c r="J34" s="71">
        <v>0</v>
      </c>
      <c r="K34" s="72">
        <v>0</v>
      </c>
      <c r="L34" s="72">
        <f t="shared" si="24"/>
        <v>0</v>
      </c>
      <c r="M34" s="72">
        <v>0</v>
      </c>
      <c r="N34" s="72">
        <v>0</v>
      </c>
      <c r="O34" s="15">
        <f t="shared" si="25"/>
        <v>0</v>
      </c>
      <c r="P34" s="16">
        <f t="shared" si="26"/>
        <v>0</v>
      </c>
    </row>
    <row r="35" spans="1:16" ht="15.5" x14ac:dyDescent="0.35">
      <c r="A35" s="9" t="str">
        <f>IF(G35&lt;&gt;"",1+MAX($A$6:A34),"")</f>
        <v/>
      </c>
      <c r="B35" s="22"/>
      <c r="C35" s="22"/>
      <c r="D35" s="117"/>
      <c r="E35" s="11"/>
      <c r="F35" s="124"/>
      <c r="G35" s="12"/>
      <c r="H35" s="13"/>
      <c r="I35" s="70"/>
      <c r="J35" s="71"/>
      <c r="K35" s="72"/>
      <c r="L35" s="72"/>
      <c r="M35" s="72"/>
      <c r="N35" s="72"/>
      <c r="O35" s="15"/>
      <c r="P35" s="16"/>
    </row>
    <row r="36" spans="1:16" ht="15.5" x14ac:dyDescent="0.35">
      <c r="A36" s="9" t="str">
        <f>IF(G36&lt;&gt;"",1+MAX($A$6:A35),"")</f>
        <v/>
      </c>
      <c r="B36" s="22"/>
      <c r="C36" s="22"/>
      <c r="D36" s="118" t="s">
        <v>30</v>
      </c>
      <c r="E36" s="11"/>
      <c r="F36" s="124"/>
      <c r="G36" s="12"/>
      <c r="H36" s="13"/>
      <c r="I36" s="70"/>
      <c r="J36" s="71"/>
      <c r="K36" s="72"/>
      <c r="L36" s="72"/>
      <c r="M36" s="72"/>
      <c r="N36" s="72"/>
      <c r="O36" s="15"/>
      <c r="P36" s="16"/>
    </row>
    <row r="37" spans="1:16" ht="15.5" x14ac:dyDescent="0.35">
      <c r="A37" s="9">
        <f>IF(G37&lt;&gt;"",1+MAX($A$6:A36),"")</f>
        <v>17</v>
      </c>
      <c r="B37" s="22"/>
      <c r="C37" s="22"/>
      <c r="D37" s="121" t="s">
        <v>47</v>
      </c>
      <c r="E37" s="11" t="s">
        <v>31</v>
      </c>
      <c r="F37" s="124">
        <v>7</v>
      </c>
      <c r="G37" s="12">
        <v>0</v>
      </c>
      <c r="H37" s="13">
        <f t="shared" ref="H37" si="27">(G37*F37)+F37</f>
        <v>7</v>
      </c>
      <c r="I37" s="70">
        <f t="shared" ref="I37" si="28">J37*H37</f>
        <v>0</v>
      </c>
      <c r="J37" s="71">
        <v>0</v>
      </c>
      <c r="K37" s="72">
        <v>0</v>
      </c>
      <c r="L37" s="72">
        <f t="shared" ref="L37:L42" si="29">K37*J37</f>
        <v>0</v>
      </c>
      <c r="M37" s="72">
        <v>0</v>
      </c>
      <c r="N37" s="72">
        <v>0</v>
      </c>
      <c r="O37" s="15">
        <f t="shared" ref="O37:O42" si="30">L37+M37+N37</f>
        <v>0</v>
      </c>
      <c r="P37" s="16">
        <f t="shared" ref="P37:P42" si="31">H37*O37</f>
        <v>0</v>
      </c>
    </row>
    <row r="38" spans="1:16" ht="15.5" x14ac:dyDescent="0.35">
      <c r="A38" s="9">
        <f>IF(G38&lt;&gt;"",1+MAX($A$6:A37),"")</f>
        <v>18</v>
      </c>
      <c r="B38" s="22"/>
      <c r="C38" s="22"/>
      <c r="D38" s="121" t="s">
        <v>48</v>
      </c>
      <c r="E38" s="11" t="s">
        <v>31</v>
      </c>
      <c r="F38" s="124">
        <v>16</v>
      </c>
      <c r="G38" s="12">
        <v>0</v>
      </c>
      <c r="H38" s="13">
        <f t="shared" ref="H38:H42" si="32">(G38*F38)+F38</f>
        <v>16</v>
      </c>
      <c r="I38" s="70">
        <f t="shared" ref="I38:I42" si="33">J38*H38</f>
        <v>0</v>
      </c>
      <c r="J38" s="71">
        <v>0</v>
      </c>
      <c r="K38" s="72">
        <v>0</v>
      </c>
      <c r="L38" s="72">
        <f t="shared" si="29"/>
        <v>0</v>
      </c>
      <c r="M38" s="72">
        <v>0</v>
      </c>
      <c r="N38" s="72">
        <v>0</v>
      </c>
      <c r="O38" s="15">
        <f t="shared" si="30"/>
        <v>0</v>
      </c>
      <c r="P38" s="16">
        <f t="shared" si="31"/>
        <v>0</v>
      </c>
    </row>
    <row r="39" spans="1:16" ht="15.5" x14ac:dyDescent="0.35">
      <c r="A39" s="9">
        <f>IF(G39&lt;&gt;"",1+MAX($A$6:A38),"")</f>
        <v>19</v>
      </c>
      <c r="B39" s="22"/>
      <c r="C39" s="22"/>
      <c r="D39" s="121" t="s">
        <v>49</v>
      </c>
      <c r="E39" s="11" t="s">
        <v>31</v>
      </c>
      <c r="F39" s="124">
        <v>1</v>
      </c>
      <c r="G39" s="12">
        <v>0</v>
      </c>
      <c r="H39" s="13">
        <f t="shared" si="32"/>
        <v>1</v>
      </c>
      <c r="I39" s="70">
        <f t="shared" si="33"/>
        <v>0</v>
      </c>
      <c r="J39" s="71">
        <v>0</v>
      </c>
      <c r="K39" s="72">
        <v>0</v>
      </c>
      <c r="L39" s="72">
        <f t="shared" si="29"/>
        <v>0</v>
      </c>
      <c r="M39" s="72">
        <v>0</v>
      </c>
      <c r="N39" s="72">
        <v>0</v>
      </c>
      <c r="O39" s="15">
        <f t="shared" si="30"/>
        <v>0</v>
      </c>
      <c r="P39" s="16">
        <f t="shared" si="31"/>
        <v>0</v>
      </c>
    </row>
    <row r="40" spans="1:16" ht="15.5" x14ac:dyDescent="0.35">
      <c r="A40" s="9">
        <f>IF(G40&lt;&gt;"",1+MAX($A$6:A39),"")</f>
        <v>20</v>
      </c>
      <c r="B40" s="22"/>
      <c r="C40" s="22"/>
      <c r="D40" s="121" t="s">
        <v>50</v>
      </c>
      <c r="E40" s="11" t="s">
        <v>31</v>
      </c>
      <c r="F40" s="124">
        <v>55</v>
      </c>
      <c r="G40" s="12">
        <v>0</v>
      </c>
      <c r="H40" s="13">
        <f t="shared" si="32"/>
        <v>55</v>
      </c>
      <c r="I40" s="70">
        <f t="shared" si="33"/>
        <v>0</v>
      </c>
      <c r="J40" s="71">
        <v>0</v>
      </c>
      <c r="K40" s="72">
        <v>0</v>
      </c>
      <c r="L40" s="72">
        <f t="shared" si="29"/>
        <v>0</v>
      </c>
      <c r="M40" s="72">
        <v>0</v>
      </c>
      <c r="N40" s="72">
        <v>0</v>
      </c>
      <c r="O40" s="15">
        <f t="shared" si="30"/>
        <v>0</v>
      </c>
      <c r="P40" s="16">
        <f t="shared" si="31"/>
        <v>0</v>
      </c>
    </row>
    <row r="41" spans="1:16" ht="15.5" x14ac:dyDescent="0.35">
      <c r="A41" s="9">
        <f>IF(G41&lt;&gt;"",1+MAX($A$6:A40),"")</f>
        <v>21</v>
      </c>
      <c r="B41" s="22"/>
      <c r="C41" s="22"/>
      <c r="D41" s="121" t="s">
        <v>51</v>
      </c>
      <c r="E41" s="11" t="s">
        <v>31</v>
      </c>
      <c r="F41" s="124">
        <v>1</v>
      </c>
      <c r="G41" s="12">
        <v>0</v>
      </c>
      <c r="H41" s="13">
        <f t="shared" si="32"/>
        <v>1</v>
      </c>
      <c r="I41" s="70">
        <f t="shared" si="33"/>
        <v>0</v>
      </c>
      <c r="J41" s="71">
        <v>0</v>
      </c>
      <c r="K41" s="72">
        <v>0</v>
      </c>
      <c r="L41" s="72">
        <f t="shared" si="29"/>
        <v>0</v>
      </c>
      <c r="M41" s="72">
        <v>0</v>
      </c>
      <c r="N41" s="72">
        <v>0</v>
      </c>
      <c r="O41" s="15">
        <f t="shared" si="30"/>
        <v>0</v>
      </c>
      <c r="P41" s="16">
        <f t="shared" si="31"/>
        <v>0</v>
      </c>
    </row>
    <row r="42" spans="1:16" ht="15.5" x14ac:dyDescent="0.35">
      <c r="A42" s="9">
        <f>IF(G42&lt;&gt;"",1+MAX($A$6:A41),"")</f>
        <v>22</v>
      </c>
      <c r="B42" s="22"/>
      <c r="C42" s="22"/>
      <c r="D42" s="121" t="s">
        <v>52</v>
      </c>
      <c r="E42" s="11" t="s">
        <v>31</v>
      </c>
      <c r="F42" s="124">
        <v>3</v>
      </c>
      <c r="G42" s="12">
        <v>0</v>
      </c>
      <c r="H42" s="13">
        <f t="shared" si="32"/>
        <v>3</v>
      </c>
      <c r="I42" s="70">
        <f t="shared" si="33"/>
        <v>0</v>
      </c>
      <c r="J42" s="71">
        <v>0</v>
      </c>
      <c r="K42" s="72">
        <v>0</v>
      </c>
      <c r="L42" s="72">
        <f t="shared" si="29"/>
        <v>0</v>
      </c>
      <c r="M42" s="72">
        <v>0</v>
      </c>
      <c r="N42" s="72">
        <v>0</v>
      </c>
      <c r="O42" s="15">
        <f t="shared" si="30"/>
        <v>0</v>
      </c>
      <c r="P42" s="16">
        <f t="shared" si="31"/>
        <v>0</v>
      </c>
    </row>
    <row r="43" spans="1:16" ht="15.5" x14ac:dyDescent="0.35">
      <c r="A43" s="9" t="str">
        <f>IF(G43&lt;&gt;"",1+MAX($A$6:A42),"")</f>
        <v/>
      </c>
      <c r="B43" s="22"/>
      <c r="C43" s="22"/>
      <c r="D43" s="117"/>
      <c r="E43" s="11"/>
      <c r="F43" s="124"/>
      <c r="G43" s="12"/>
      <c r="H43" s="13"/>
      <c r="I43" s="70"/>
      <c r="J43" s="71"/>
      <c r="K43" s="72"/>
      <c r="L43" s="72"/>
      <c r="M43" s="72"/>
      <c r="N43" s="72"/>
      <c r="O43" s="15"/>
      <c r="P43" s="16"/>
    </row>
    <row r="44" spans="1:16" ht="15.5" x14ac:dyDescent="0.35">
      <c r="A44" s="9" t="str">
        <f>IF(G44&lt;&gt;"",1+MAX($A$6:A43),"")</f>
        <v/>
      </c>
      <c r="B44" s="22"/>
      <c r="C44" s="22"/>
      <c r="D44" s="118" t="s">
        <v>32</v>
      </c>
      <c r="E44" s="11"/>
      <c r="F44" s="124"/>
      <c r="G44" s="12"/>
      <c r="H44" s="13"/>
      <c r="I44" s="70"/>
      <c r="J44" s="71"/>
      <c r="K44" s="72"/>
      <c r="L44" s="72"/>
      <c r="M44" s="72"/>
      <c r="N44" s="72"/>
      <c r="O44" s="15"/>
      <c r="P44" s="16"/>
    </row>
    <row r="45" spans="1:16" ht="15.5" x14ac:dyDescent="0.35">
      <c r="A45" s="9">
        <f>IF(G45&lt;&gt;"",1+MAX($A$6:A44),"")</f>
        <v>23</v>
      </c>
      <c r="B45" s="69"/>
      <c r="C45" s="69"/>
      <c r="D45" s="122" t="s">
        <v>33</v>
      </c>
      <c r="E45" s="11" t="s">
        <v>24</v>
      </c>
      <c r="F45" s="124">
        <v>2858</v>
      </c>
      <c r="G45" s="12">
        <v>0.05</v>
      </c>
      <c r="H45" s="13">
        <f t="shared" ref="H45" si="34">(G45*F45)+F45</f>
        <v>3000.9</v>
      </c>
      <c r="I45" s="70">
        <f>J45*H45</f>
        <v>0</v>
      </c>
      <c r="J45" s="71">
        <v>0</v>
      </c>
      <c r="K45" s="72">
        <v>0</v>
      </c>
      <c r="L45" s="72">
        <f t="shared" ref="L45:L47" si="35">K45*J45</f>
        <v>0</v>
      </c>
      <c r="M45" s="72">
        <v>0</v>
      </c>
      <c r="N45" s="72">
        <v>0</v>
      </c>
      <c r="O45" s="15">
        <f t="shared" ref="O45:O47" si="36">L45+M45+N45</f>
        <v>0</v>
      </c>
      <c r="P45" s="16">
        <f t="shared" ref="P45:P47" si="37">H45*O45</f>
        <v>0</v>
      </c>
    </row>
    <row r="46" spans="1:16" ht="15.5" x14ac:dyDescent="0.35">
      <c r="A46" s="9">
        <f>IF(G46&lt;&gt;"",1+MAX($A$6:A45),"")</f>
        <v>24</v>
      </c>
      <c r="B46" s="10"/>
      <c r="C46" s="10"/>
      <c r="D46" s="122" t="s">
        <v>53</v>
      </c>
      <c r="E46" s="11" t="s">
        <v>24</v>
      </c>
      <c r="F46" s="124">
        <v>4764</v>
      </c>
      <c r="G46" s="12">
        <v>0.05</v>
      </c>
      <c r="H46" s="13">
        <f t="shared" ref="H46:H47" si="38">(G46*F46)+F46</f>
        <v>5002.2</v>
      </c>
      <c r="I46" s="70">
        <f t="shared" ref="I46:I47" si="39">J46*H46</f>
        <v>0</v>
      </c>
      <c r="J46" s="71">
        <v>0</v>
      </c>
      <c r="K46" s="72">
        <v>0</v>
      </c>
      <c r="L46" s="72">
        <f t="shared" si="35"/>
        <v>0</v>
      </c>
      <c r="M46" s="72">
        <v>0</v>
      </c>
      <c r="N46" s="72">
        <v>0</v>
      </c>
      <c r="O46" s="15">
        <f t="shared" si="36"/>
        <v>0</v>
      </c>
      <c r="P46" s="16">
        <f t="shared" si="37"/>
        <v>0</v>
      </c>
    </row>
    <row r="47" spans="1:16" ht="15.5" x14ac:dyDescent="0.35">
      <c r="A47" s="9">
        <f>IF(G47&lt;&gt;"",1+MAX($A$6:A46),"")</f>
        <v>25</v>
      </c>
      <c r="B47" s="10"/>
      <c r="C47" s="10"/>
      <c r="D47" s="122" t="s">
        <v>57</v>
      </c>
      <c r="E47" s="11" t="s">
        <v>24</v>
      </c>
      <c r="F47" s="124">
        <v>70.95</v>
      </c>
      <c r="G47" s="12">
        <v>0.05</v>
      </c>
      <c r="H47" s="13">
        <f t="shared" si="38"/>
        <v>74.497500000000002</v>
      </c>
      <c r="I47" s="70">
        <f t="shared" si="39"/>
        <v>0</v>
      </c>
      <c r="J47" s="71">
        <v>0</v>
      </c>
      <c r="K47" s="72">
        <v>0</v>
      </c>
      <c r="L47" s="72">
        <f t="shared" si="35"/>
        <v>0</v>
      </c>
      <c r="M47" s="72">
        <v>0</v>
      </c>
      <c r="N47" s="72">
        <v>0</v>
      </c>
      <c r="O47" s="15">
        <f t="shared" si="36"/>
        <v>0</v>
      </c>
      <c r="P47" s="16">
        <f t="shared" si="37"/>
        <v>0</v>
      </c>
    </row>
    <row r="48" spans="1:16" ht="15" customHeight="1" x14ac:dyDescent="0.35">
      <c r="A48" s="9" t="str">
        <f>IF(G48&lt;&gt;"",1+MAX($A$6:A47),"")</f>
        <v/>
      </c>
      <c r="B48" s="66"/>
      <c r="C48" s="66"/>
      <c r="D48" s="117"/>
      <c r="E48" s="11"/>
      <c r="F48" s="124"/>
      <c r="G48" s="12"/>
      <c r="H48" s="5"/>
      <c r="I48" s="40"/>
      <c r="J48" s="21"/>
      <c r="K48" s="20"/>
      <c r="L48" s="20"/>
      <c r="M48" s="20"/>
      <c r="N48" s="20"/>
      <c r="O48" s="15"/>
      <c r="P48" s="16"/>
    </row>
    <row r="49" spans="1:18" ht="15.5" x14ac:dyDescent="0.35">
      <c r="A49" s="9" t="str">
        <f>IF(G49&lt;&gt;"",1+MAX($A$6:A48),"")</f>
        <v/>
      </c>
      <c r="B49" s="22"/>
      <c r="C49" s="22"/>
      <c r="D49" s="118" t="s">
        <v>39</v>
      </c>
      <c r="E49" s="11"/>
      <c r="F49" s="124"/>
      <c r="G49" s="12"/>
      <c r="H49" s="13"/>
      <c r="I49" s="70"/>
      <c r="J49" s="71"/>
      <c r="K49" s="72"/>
      <c r="L49" s="72"/>
      <c r="M49" s="72"/>
      <c r="N49" s="72"/>
      <c r="O49" s="15"/>
      <c r="P49" s="16"/>
    </row>
    <row r="50" spans="1:18" ht="15.5" x14ac:dyDescent="0.35">
      <c r="A50" s="9">
        <f>IF(G50&lt;&gt;"",1+MAX($A$6:A49),"")</f>
        <v>26</v>
      </c>
      <c r="B50" s="10"/>
      <c r="C50" s="10"/>
      <c r="D50" s="122" t="s">
        <v>54</v>
      </c>
      <c r="E50" s="11" t="s">
        <v>24</v>
      </c>
      <c r="F50" s="124">
        <v>22.03</v>
      </c>
      <c r="G50" s="12">
        <v>0.05</v>
      </c>
      <c r="H50" s="5">
        <f t="shared" ref="H50" si="40">(G50*F50)+F50</f>
        <v>23.131500000000003</v>
      </c>
      <c r="I50" s="40">
        <f>J50*H50</f>
        <v>0</v>
      </c>
      <c r="J50" s="71">
        <v>0</v>
      </c>
      <c r="K50" s="72">
        <v>0</v>
      </c>
      <c r="L50" s="72">
        <f t="shared" ref="L50:L52" si="41">K50*J50</f>
        <v>0</v>
      </c>
      <c r="M50" s="72">
        <v>0</v>
      </c>
      <c r="N50" s="72">
        <v>0</v>
      </c>
      <c r="O50" s="15">
        <f t="shared" ref="O50:O52" si="42">L50+M50+N50</f>
        <v>0</v>
      </c>
      <c r="P50" s="16">
        <f t="shared" ref="P50:P52" si="43">H50*O50</f>
        <v>0</v>
      </c>
    </row>
    <row r="51" spans="1:18" ht="15.5" x14ac:dyDescent="0.35">
      <c r="A51" s="9">
        <f>IF(G51&lt;&gt;"",1+MAX($A$6:A50),"")</f>
        <v>27</v>
      </c>
      <c r="B51" s="10"/>
      <c r="C51" s="10"/>
      <c r="D51" s="122" t="s">
        <v>55</v>
      </c>
      <c r="E51" s="11" t="s">
        <v>24</v>
      </c>
      <c r="F51" s="124">
        <v>173.71</v>
      </c>
      <c r="G51" s="12">
        <v>0.05</v>
      </c>
      <c r="H51" s="5">
        <f t="shared" ref="H51:H52" si="44">(G51*F51)+F51</f>
        <v>182.3955</v>
      </c>
      <c r="I51" s="40">
        <f t="shared" ref="I51:I52" si="45">J51*H51</f>
        <v>0</v>
      </c>
      <c r="J51" s="71">
        <v>0</v>
      </c>
      <c r="K51" s="72">
        <v>0</v>
      </c>
      <c r="L51" s="72">
        <f t="shared" si="41"/>
        <v>0</v>
      </c>
      <c r="M51" s="72">
        <v>0</v>
      </c>
      <c r="N51" s="72">
        <v>0</v>
      </c>
      <c r="O51" s="15">
        <f t="shared" si="42"/>
        <v>0</v>
      </c>
      <c r="P51" s="16">
        <f t="shared" si="43"/>
        <v>0</v>
      </c>
    </row>
    <row r="52" spans="1:18" ht="15.5" x14ac:dyDescent="0.35">
      <c r="A52" s="9">
        <f>IF(G52&lt;&gt;"",1+MAX($A$6:A51),"")</f>
        <v>28</v>
      </c>
      <c r="B52" s="10"/>
      <c r="C52" s="10"/>
      <c r="D52" s="122" t="s">
        <v>56</v>
      </c>
      <c r="E52" s="11" t="s">
        <v>24</v>
      </c>
      <c r="F52" s="124">
        <v>1201.1499999999999</v>
      </c>
      <c r="G52" s="12">
        <v>0.05</v>
      </c>
      <c r="H52" s="5">
        <f t="shared" si="44"/>
        <v>1261.2074999999998</v>
      </c>
      <c r="I52" s="40">
        <f t="shared" si="45"/>
        <v>0</v>
      </c>
      <c r="J52" s="71">
        <v>0</v>
      </c>
      <c r="K52" s="72">
        <v>0</v>
      </c>
      <c r="L52" s="72">
        <f t="shared" si="41"/>
        <v>0</v>
      </c>
      <c r="M52" s="72">
        <v>0</v>
      </c>
      <c r="N52" s="72">
        <v>0</v>
      </c>
      <c r="O52" s="15">
        <f t="shared" si="42"/>
        <v>0</v>
      </c>
      <c r="P52" s="16">
        <f t="shared" si="43"/>
        <v>0</v>
      </c>
    </row>
    <row r="53" spans="1:18" ht="16" thickBot="1" x14ac:dyDescent="0.4">
      <c r="A53" s="9" t="str">
        <f>IF(G53&lt;&gt;"",1+MAX($A$6:A52),"")</f>
        <v/>
      </c>
      <c r="B53" s="10"/>
      <c r="C53" s="10"/>
      <c r="D53" s="23"/>
      <c r="E53" s="68"/>
      <c r="F53" s="67"/>
      <c r="G53" s="12"/>
      <c r="H53" s="5"/>
      <c r="I53" s="40"/>
      <c r="J53" s="21"/>
      <c r="K53" s="20"/>
      <c r="L53" s="20"/>
      <c r="M53" s="20"/>
      <c r="N53" s="20"/>
      <c r="O53" s="15"/>
      <c r="P53" s="16"/>
    </row>
    <row r="54" spans="1:18" ht="15.5" thickBot="1" x14ac:dyDescent="0.4">
      <c r="A54" s="34" t="str">
        <f>IF(G54&lt;&gt;"",1+MAX($A$6:A45),"")</f>
        <v/>
      </c>
      <c r="B54" s="35"/>
      <c r="C54" s="35"/>
      <c r="D54" s="36"/>
      <c r="E54" s="36"/>
      <c r="F54" s="36"/>
      <c r="G54" s="36"/>
      <c r="H54" s="36"/>
      <c r="I54" s="36"/>
      <c r="J54" s="36"/>
      <c r="K54" s="37"/>
      <c r="L54" s="37"/>
      <c r="M54" s="37"/>
      <c r="N54" s="37"/>
      <c r="O54" s="38" t="s">
        <v>18</v>
      </c>
      <c r="P54" s="39">
        <f>SUM(P20:P52)</f>
        <v>0</v>
      </c>
      <c r="Q54" s="125"/>
    </row>
    <row r="55" spans="1:18" s="83" customFormat="1" ht="15" x14ac:dyDescent="0.35">
      <c r="A55" s="76"/>
      <c r="B55" s="77"/>
      <c r="C55" s="77"/>
      <c r="D55" s="78"/>
      <c r="E55" s="78"/>
      <c r="F55" s="78"/>
      <c r="G55" s="78"/>
      <c r="H55" s="78"/>
      <c r="I55" s="78"/>
      <c r="J55" s="78"/>
      <c r="K55" s="78"/>
      <c r="L55" s="79"/>
      <c r="M55" s="80"/>
      <c r="N55" s="80"/>
      <c r="O55" s="81"/>
      <c r="P55" s="82"/>
    </row>
    <row r="56" spans="1:18" s="89" customFormat="1" ht="20.149999999999999" customHeight="1" x14ac:dyDescent="0.35">
      <c r="A56" s="84" t="s">
        <v>63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/>
      <c r="N56" s="86"/>
      <c r="O56" s="87"/>
      <c r="P56" s="88">
        <f>+P54+P16</f>
        <v>0</v>
      </c>
      <c r="R56" s="90"/>
    </row>
    <row r="57" spans="1:18" s="89" customFormat="1" ht="20.149999999999999" customHeight="1" x14ac:dyDescent="0.35">
      <c r="A57" s="91" t="s">
        <v>64</v>
      </c>
      <c r="B57" s="92"/>
      <c r="C57" s="93"/>
      <c r="D57" s="94"/>
      <c r="E57" s="94"/>
      <c r="F57" s="94"/>
      <c r="G57" s="94"/>
      <c r="H57" s="94"/>
      <c r="I57" s="94"/>
      <c r="J57" s="86"/>
      <c r="K57" s="95"/>
      <c r="L57" s="94"/>
      <c r="M57" s="86"/>
      <c r="N57" s="86"/>
      <c r="O57" s="96">
        <v>0.1</v>
      </c>
      <c r="P57" s="97">
        <f>P56*O57</f>
        <v>0</v>
      </c>
      <c r="R57" s="90"/>
    </row>
    <row r="58" spans="1:18" s="89" customFormat="1" ht="20.149999999999999" customHeight="1" x14ac:dyDescent="0.35">
      <c r="A58" s="98" t="s">
        <v>65</v>
      </c>
      <c r="B58" s="99"/>
      <c r="C58" s="94"/>
      <c r="D58" s="94"/>
      <c r="E58" s="94"/>
      <c r="F58" s="94"/>
      <c r="G58" s="94"/>
      <c r="H58" s="94"/>
      <c r="I58" s="94"/>
      <c r="J58" s="86"/>
      <c r="K58" s="95"/>
      <c r="L58" s="94"/>
      <c r="M58" s="86"/>
      <c r="N58" s="86"/>
      <c r="O58" s="100">
        <v>0.03</v>
      </c>
      <c r="P58" s="101">
        <f>P56*O58</f>
        <v>0</v>
      </c>
      <c r="R58" s="90"/>
    </row>
    <row r="59" spans="1:18" s="89" customFormat="1" ht="20.149999999999999" customHeight="1" x14ac:dyDescent="0.35">
      <c r="A59" s="98" t="s">
        <v>66</v>
      </c>
      <c r="B59" s="99"/>
      <c r="C59" s="94"/>
      <c r="D59" s="94"/>
      <c r="E59" s="94"/>
      <c r="F59" s="94"/>
      <c r="G59" s="94"/>
      <c r="H59" s="94"/>
      <c r="I59" s="94"/>
      <c r="J59" s="86"/>
      <c r="K59" s="95"/>
      <c r="L59" s="94"/>
      <c r="M59" s="86"/>
      <c r="N59" s="86"/>
      <c r="O59" s="100">
        <v>0.05</v>
      </c>
      <c r="P59" s="97">
        <f>P56*O59</f>
        <v>0</v>
      </c>
      <c r="R59" s="90"/>
    </row>
    <row r="60" spans="1:18" s="89" customFormat="1" ht="20.149999999999999" customHeight="1" thickBot="1" x14ac:dyDescent="0.4">
      <c r="A60" s="102" t="s">
        <v>67</v>
      </c>
      <c r="B60" s="103"/>
      <c r="C60" s="104"/>
      <c r="D60" s="104"/>
      <c r="E60" s="104"/>
      <c r="F60" s="104"/>
      <c r="G60" s="104"/>
      <c r="H60" s="104"/>
      <c r="I60" s="104"/>
      <c r="J60" s="105"/>
      <c r="K60" s="106"/>
      <c r="L60" s="104"/>
      <c r="M60" s="105"/>
      <c r="N60" s="105"/>
      <c r="O60" s="107">
        <v>7.0000000000000007E-2</v>
      </c>
      <c r="P60" s="97">
        <f>P56*O60</f>
        <v>0</v>
      </c>
      <c r="R60" s="90"/>
    </row>
    <row r="61" spans="1:18" ht="15.5" thickBot="1" x14ac:dyDescent="0.4">
      <c r="A61" s="108" t="s">
        <v>68</v>
      </c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1"/>
      <c r="M61" s="111"/>
      <c r="N61" s="111"/>
      <c r="O61" s="112"/>
      <c r="P61" s="113">
        <f>P56+P57+P58+P59+P60</f>
        <v>0</v>
      </c>
    </row>
  </sheetData>
  <mergeCells count="12">
    <mergeCell ref="J6:L6"/>
    <mergeCell ref="P9:P15"/>
    <mergeCell ref="A1:P1"/>
    <mergeCell ref="A2:D5"/>
    <mergeCell ref="E2:F2"/>
    <mergeCell ref="G2:P2"/>
    <mergeCell ref="E3:F3"/>
    <mergeCell ref="G3:P3"/>
    <mergeCell ref="E4:F4"/>
    <mergeCell ref="G4:P4"/>
    <mergeCell ref="E5:F5"/>
    <mergeCell ref="G5:P5"/>
  </mergeCells>
  <pageMargins left="0.7" right="0.7" top="0.75" bottom="0.75" header="0.3" footer="0.3"/>
  <pageSetup scale="32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743FB0B9-B31A-47DB-8EB5-4D71E745841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</dc:creator>
  <cp:lastModifiedBy>thinkpad</cp:lastModifiedBy>
  <cp:lastPrinted>2024-08-24T10:40:30Z</cp:lastPrinted>
  <dcterms:created xsi:type="dcterms:W3CDTF">2023-07-03T06:10:23Z</dcterms:created>
  <dcterms:modified xsi:type="dcterms:W3CDTF">2025-01-30T18:44:53Z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{743FB0B9-B31A-47DB-8EB5-4D71E7458413}</vt:lpwstr>
  </property>
</Properties>
</file>